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7580" windowHeight="9600" activeTab="1"/>
  </bookViews>
  <sheets>
    <sheet name="Herkunftsländer" sheetId="1" r:id="rId1"/>
    <sheet name="Asyl50" sheetId="2" r:id="rId2"/>
    <sheet name="AsylProzent" sheetId="3" r:id="rId3"/>
  </sheets>
  <definedNames/>
  <calcPr fullCalcOnLoad="1"/>
</workbook>
</file>

<file path=xl/comments2.xml><?xml version="1.0" encoding="utf-8"?>
<comments xmlns="http://schemas.openxmlformats.org/spreadsheetml/2006/main">
  <authors>
    <author>Mantel</author>
  </authors>
  <commentList>
    <comment ref="E15" authorId="0">
      <text>
        <r>
          <rPr>
            <sz val="8"/>
            <rFont val="Tahoma"/>
            <family val="0"/>
          </rPr>
          <t xml:space="preserve">Nachzug Frauen
nach 2 Jahren
bei 50% der asylsuchenden Männern
</t>
        </r>
      </text>
    </comment>
    <comment ref="G15" authorId="0">
      <text>
        <r>
          <rPr>
            <b/>
            <sz val="8"/>
            <rFont val="Tahoma"/>
            <family val="0"/>
          </rPr>
          <t xml:space="preserve">Kinder von den Frauen nach 2 Jahren gemäß Fertilitätsrate 
</t>
        </r>
      </text>
    </comment>
    <comment ref="I15" authorId="0">
      <text>
        <r>
          <rPr>
            <b/>
            <sz val="8"/>
            <rFont val="Tahoma"/>
            <family val="0"/>
          </rPr>
          <t xml:space="preserve">Bestand am Jahresende
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>Durchschnittliche Anzahl der Kinder pro Frau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sz val="8"/>
            <rFont val="Tahoma"/>
            <family val="0"/>
          </rPr>
          <t xml:space="preserve">Neue Asylanträge + Familliennachzug 
</t>
        </r>
      </text>
    </comment>
    <comment ref="D15" authorId="0">
      <text>
        <r>
          <rPr>
            <b/>
            <sz val="8"/>
            <rFont val="Tahoma"/>
            <family val="0"/>
          </rPr>
          <t>Mantel:</t>
        </r>
        <r>
          <rPr>
            <sz val="8"/>
            <rFont val="Tahoma"/>
            <family val="0"/>
          </rPr>
          <t xml:space="preserve">
von den Asylsuchenden sind hier die Frauen angegeben
</t>
        </r>
      </text>
    </comment>
    <comment ref="H13" authorId="0">
      <text>
        <r>
          <rPr>
            <b/>
            <sz val="8"/>
            <rFont val="Tahoma"/>
            <family val="0"/>
          </rPr>
          <t>Mantel:</t>
        </r>
        <r>
          <rPr>
            <sz val="8"/>
            <rFont val="Tahoma"/>
            <family val="0"/>
          </rPr>
          <t xml:space="preserve">
Von x% der Asylsuchenden wird 1 Person nach D geholt (Familien Zusammenführung)</t>
        </r>
      </text>
    </comment>
    <comment ref="D13" authorId="0">
      <text>
        <r>
          <rPr>
            <b/>
            <sz val="8"/>
            <rFont val="Tahoma"/>
            <family val="0"/>
          </rPr>
          <t>Mantel:</t>
        </r>
        <r>
          <rPr>
            <sz val="8"/>
            <rFont val="Tahoma"/>
            <family val="0"/>
          </rPr>
          <t xml:space="preserve">
Anteil der Asylsuchenden Frauen</t>
        </r>
      </text>
    </comment>
    <comment ref="B13" authorId="0">
      <text>
        <r>
          <rPr>
            <b/>
            <sz val="8"/>
            <rFont val="Tahoma"/>
            <family val="0"/>
          </rPr>
          <t xml:space="preserve">Jährliche Zunahme
</t>
        </r>
        <r>
          <rPr>
            <sz val="8"/>
            <rFont val="Tahoma"/>
            <family val="0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0"/>
          </rPr>
          <t>Summe der Asylanten</t>
        </r>
        <r>
          <rPr>
            <sz val="8"/>
            <rFont val="Tahoma"/>
            <family val="0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0"/>
          </rPr>
          <t>Mantel:</t>
        </r>
        <r>
          <rPr>
            <sz val="8"/>
            <rFont val="Tahoma"/>
            <family val="0"/>
          </rPr>
          <t xml:space="preserve">
Berstand Erw.achsene + Kinder
</t>
        </r>
      </text>
    </comment>
    <comment ref="J13" authorId="0">
      <text>
        <r>
          <rPr>
            <b/>
            <sz val="8"/>
            <rFont val="Tahoma"/>
            <family val="0"/>
          </rPr>
          <t>Asylanten mit islamischen Glaubens im Jahr 2015</t>
        </r>
        <r>
          <rPr>
            <sz val="8"/>
            <rFont val="Tahoma"/>
            <family val="0"/>
          </rPr>
          <t xml:space="preserve">
Startwert der Berechnung</t>
        </r>
      </text>
    </comment>
  </commentList>
</comments>
</file>

<file path=xl/comments3.xml><?xml version="1.0" encoding="utf-8"?>
<comments xmlns="http://schemas.openxmlformats.org/spreadsheetml/2006/main">
  <authors>
    <author>Mantel</author>
  </authors>
  <commentList>
    <comment ref="E17" authorId="0">
      <text>
        <r>
          <rPr>
            <sz val="8"/>
            <rFont val="Tahoma"/>
            <family val="0"/>
          </rPr>
          <t xml:space="preserve">Nachzug Frauen
nach 2 Jahren
bei 50% der asylsuchenden Männern
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Kinder von den Frauen nach 2 Jahren gemäß Fertilitätsrate 
</t>
        </r>
      </text>
    </comment>
    <comment ref="I17" authorId="0">
      <text>
        <r>
          <rPr>
            <b/>
            <sz val="8"/>
            <rFont val="Tahoma"/>
            <family val="0"/>
          </rPr>
          <t xml:space="preserve">Bestand am Jahresende
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Durchschnittliche Anzahl der Kinder pro Frau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sz val="8"/>
            <rFont val="Tahoma"/>
            <family val="0"/>
          </rPr>
          <t xml:space="preserve">Neue Asylanträge + Familliennachzug 
</t>
        </r>
      </text>
    </comment>
    <comment ref="D17" authorId="0">
      <text>
        <r>
          <rPr>
            <b/>
            <sz val="8"/>
            <rFont val="Tahoma"/>
            <family val="0"/>
          </rPr>
          <t>Mantel:</t>
        </r>
        <r>
          <rPr>
            <sz val="8"/>
            <rFont val="Tahoma"/>
            <family val="0"/>
          </rPr>
          <t xml:space="preserve">
von den Asylsuchenden sind hier die Frauen angegeben
</t>
        </r>
      </text>
    </comment>
    <comment ref="H15" authorId="0">
      <text>
        <r>
          <rPr>
            <b/>
            <sz val="8"/>
            <rFont val="Tahoma"/>
            <family val="0"/>
          </rPr>
          <t>Mantel:</t>
        </r>
        <r>
          <rPr>
            <sz val="8"/>
            <rFont val="Tahoma"/>
            <family val="0"/>
          </rPr>
          <t xml:space="preserve">
Von x% der Asylsuchenden wird 1 Person nach D geholt (Familien Zusammenführung)</t>
        </r>
      </text>
    </comment>
    <comment ref="D15" authorId="0">
      <text>
        <r>
          <rPr>
            <b/>
            <sz val="8"/>
            <rFont val="Tahoma"/>
            <family val="2"/>
          </rPr>
          <t>Anteil der Asylsuchenden Frauen</t>
        </r>
      </text>
    </comment>
    <comment ref="B15" authorId="0">
      <text>
        <r>
          <rPr>
            <b/>
            <sz val="8"/>
            <rFont val="Tahoma"/>
            <family val="0"/>
          </rPr>
          <t xml:space="preserve">Jährliche Zunahme der Asylanten mit islamischen Glaubens
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>Summe der Asylanten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0"/>
          </rPr>
          <t>Mantel:</t>
        </r>
        <r>
          <rPr>
            <sz val="8"/>
            <rFont val="Tahoma"/>
            <family val="0"/>
          </rPr>
          <t xml:space="preserve">
Berstand Erw.achsene + Kinder
</t>
        </r>
      </text>
    </comment>
    <comment ref="J15" authorId="0">
      <text>
        <r>
          <rPr>
            <b/>
            <sz val="8"/>
            <rFont val="Tahoma"/>
            <family val="0"/>
          </rPr>
          <t>Asylanten mit islamischen Glaubens im Jahr 2015</t>
        </r>
        <r>
          <rPr>
            <sz val="8"/>
            <rFont val="Tahoma"/>
            <family val="0"/>
          </rPr>
          <t xml:space="preserve">
Startwert der Berechnung</t>
        </r>
      </text>
    </comment>
  </commentList>
</comments>
</file>

<file path=xl/sharedStrings.xml><?xml version="1.0" encoding="utf-8"?>
<sst xmlns="http://schemas.openxmlformats.org/spreadsheetml/2006/main" count="96" uniqueCount="69">
  <si>
    <t>Asylsuchende</t>
  </si>
  <si>
    <t>Nachzug</t>
  </si>
  <si>
    <t>Kinder</t>
  </si>
  <si>
    <t>Ferilitätsrate</t>
  </si>
  <si>
    <t>Afghanistan</t>
  </si>
  <si>
    <t>Syrien</t>
  </si>
  <si>
    <t>Mazedonien</t>
  </si>
  <si>
    <t>Somalia</t>
  </si>
  <si>
    <t>Eritrea</t>
  </si>
  <si>
    <t>Jahr</t>
  </si>
  <si>
    <t>Die Hauptherkunftsländer 2014 waren (mit Vergleichszahlen 2013):</t>
  </si>
  <si>
    <t>Frauen</t>
  </si>
  <si>
    <t>davon Frauen</t>
  </si>
  <si>
    <t>Jährl.Zunahme</t>
  </si>
  <si>
    <t> Asylanträge (Erst- und Folgeanträge)</t>
  </si>
  <si>
    <t>Veränderungen</t>
  </si>
  <si>
    <t>in %</t>
  </si>
  <si>
    <t>absolut</t>
  </si>
  <si>
    <t>Gesamt</t>
  </si>
  <si>
    <t>1.</t>
  </si>
  <si>
    <t>2.</t>
  </si>
  <si>
    <t>Serbien</t>
  </si>
  <si>
    <t>3.</t>
  </si>
  <si>
    <t>4.</t>
  </si>
  <si>
    <t>5.</t>
  </si>
  <si>
    <t>Iran</t>
  </si>
  <si>
    <t>6.</t>
  </si>
  <si>
    <t>Kosovo</t>
  </si>
  <si>
    <t>7.</t>
  </si>
  <si>
    <t>8.</t>
  </si>
  <si>
    <t>Bosnien-Herzegowina</t>
  </si>
  <si>
    <t>9.</t>
  </si>
  <si>
    <t>Albanien</t>
  </si>
  <si>
    <t>10.</t>
  </si>
  <si>
    <t>Quelle: http://www.bmi.bund.de/SharedDocs/Pressemitteilungen/DE/2015/01/asylzahlen_2014.html</t>
  </si>
  <si>
    <t>Eigene Ergänzung</t>
  </si>
  <si>
    <t>Der Bund rechnet für das Jahr 2015 mit 450.000 Asylanträgen, davon 400.000 Erstanträge</t>
  </si>
  <si>
    <t>2015 geschätzt mit einer Steigerung von 100%</t>
  </si>
  <si>
    <t>Mögliche Entwicklung der Muslime in Deutschland</t>
  </si>
  <si>
    <t>Anteil der muslimischen Bevölkerung im Herkunfts-land</t>
  </si>
  <si>
    <t>Summe Asylanten</t>
  </si>
  <si>
    <t>In 2013 und 2014 sind auch Nicht-Muslime enthalten</t>
  </si>
  <si>
    <t>Muslime absolut gemäß Anteil im Land 2014</t>
  </si>
  <si>
    <t>Muslime absolut gemäß Anteil im Land 2013</t>
  </si>
  <si>
    <t>4. Jede Muslima bringt in Deutschland 3 Kinder  (durchschnittlich) zur Welt</t>
  </si>
  <si>
    <t>Die Tabelle basiert auf folgenden Annahmen:</t>
  </si>
  <si>
    <t>6. Die Nachkommen der Kinder bleiben unberücksichtigt</t>
  </si>
  <si>
    <t>2. Der Frauenanteil der Asylsuchenden beträgt 30% (Spalte D)</t>
  </si>
  <si>
    <t>3. Der Nachzug des Ehepartners (falls vorhanden) findet nach 2 Jahren statt bei 50 % der Asylsuchenden</t>
  </si>
  <si>
    <t>5. Mit 18 Jahren sind die Kinder volljährig und wahlberechtigt</t>
  </si>
  <si>
    <t>Nachzug Frauen</t>
  </si>
  <si>
    <t>Su. Frauen</t>
  </si>
  <si>
    <t>Erw.+Kinder</t>
  </si>
  <si>
    <t>Asyl+Nachzug</t>
  </si>
  <si>
    <t>Su. Erw+Ki</t>
  </si>
  <si>
    <t>Eingabefelder</t>
  </si>
  <si>
    <t>Nachziehende Personen kommen ohne Kinder</t>
  </si>
  <si>
    <t>Rahmenbedingungen</t>
  </si>
  <si>
    <t>Todesfälle der Asylsuchenden (da alle sehr jung) werde nicht berücksichtig</t>
  </si>
  <si>
    <t>Todesfälle und Zuwachs im Bestand der bereits in Deutschland lebenden 4 Mio. Moselems bleiben unberücksichtigt</t>
  </si>
  <si>
    <t>Kinder von Asylsuchenden über 18 Jahre bleiben kinderlos</t>
  </si>
  <si>
    <t>Die Mehrzahl der Asylsuchenden bekennen sich zum Islam. Siehe Register:  Herkunftsländer:</t>
  </si>
  <si>
    <t>1. Jährlich kommen x% muslimische Asylsuchende mehr als im Vorjahr (Spalte B)</t>
  </si>
  <si>
    <t>1. Jährlich kommen xx.xxx muslimische Asylsuchende mehr als im Vorjahr (Spalte B)</t>
  </si>
  <si>
    <t>Asylanten 2014</t>
  </si>
  <si>
    <t>Todesfälle und Zuwachs im Bestand der bereits in Deutschland lebenden 4 Mio. Moslems bleiben unberücksichtigt</t>
  </si>
  <si>
    <t xml:space="preserve">In 2013 und 2014 sind auch Nicht-Muslime enthalten </t>
  </si>
  <si>
    <t>Mögliche zahlenmäßige Entwicklung der Muslime in Deutschland</t>
  </si>
  <si>
    <t>Asylanten 2015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</si>
</sst>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%"/>
    <numFmt numFmtId="168" formatCode="00000"/>
    <numFmt numFmtId="169" formatCode="#,##0.0"/>
  </numFmts>
  <fonts count="1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color indexed="63"/>
      <name val="Arial"/>
      <family val="2"/>
    </font>
    <font>
      <b/>
      <sz val="16"/>
      <color indexed="63"/>
      <name val="Arial"/>
      <family val="2"/>
    </font>
    <font>
      <b/>
      <sz val="16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4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3" fontId="4" fillId="4" borderId="0" xfId="0" applyNumberFormat="1" applyFont="1" applyFill="1" applyAlignment="1">
      <alignment/>
    </xf>
    <xf numFmtId="3" fontId="4" fillId="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top" wrapText="1"/>
    </xf>
    <xf numFmtId="9" fontId="6" fillId="6" borderId="2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3" fillId="0" borderId="0" xfId="18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6" fillId="6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center" vertical="center" wrapText="1"/>
    </xf>
    <xf numFmtId="3" fontId="6" fillId="6" borderId="3" xfId="0" applyNumberFormat="1" applyFont="1" applyFill="1" applyBorder="1" applyAlignment="1">
      <alignment horizontal="right" vertical="top" wrapText="1"/>
    </xf>
    <xf numFmtId="0" fontId="7" fillId="5" borderId="2" xfId="0" applyFont="1" applyFill="1" applyBorder="1" applyAlignment="1">
      <alignment horizontal="center" vertical="center" wrapText="1"/>
    </xf>
    <xf numFmtId="3" fontId="7" fillId="6" borderId="2" xfId="0" applyNumberFormat="1" applyFont="1" applyFill="1" applyBorder="1" applyAlignment="1">
      <alignment horizontal="right" vertical="top" wrapText="1"/>
    </xf>
    <xf numFmtId="0" fontId="9" fillId="7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right" vertical="top" wrapText="1"/>
    </xf>
    <xf numFmtId="3" fontId="6" fillId="6" borderId="2" xfId="0" applyNumberFormat="1" applyFont="1" applyFill="1" applyBorder="1" applyAlignment="1">
      <alignment horizontal="right" vertical="top" wrapText="1"/>
    </xf>
    <xf numFmtId="0" fontId="0" fillId="7" borderId="4" xfId="0" applyFill="1" applyBorder="1" applyAlignment="1">
      <alignment wrapText="1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3" fontId="11" fillId="8" borderId="8" xfId="0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/>
    </xf>
    <xf numFmtId="9" fontId="11" fillId="8" borderId="9" xfId="0" applyNumberFormat="1" applyFont="1" applyFill="1" applyBorder="1" applyAlignment="1">
      <alignment horizontal="right"/>
    </xf>
    <xf numFmtId="3" fontId="11" fillId="0" borderId="10" xfId="0" applyNumberFormat="1" applyFont="1" applyBorder="1" applyAlignment="1">
      <alignment/>
    </xf>
    <xf numFmtId="169" fontId="11" fillId="8" borderId="9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0" xfId="18" applyAlignment="1">
      <alignment vertical="center"/>
    </xf>
    <xf numFmtId="167" fontId="11" fillId="8" borderId="8" xfId="0" applyNumberFormat="1" applyFont="1" applyFill="1" applyBorder="1" applyAlignment="1">
      <alignment horizontal="right"/>
    </xf>
    <xf numFmtId="3" fontId="11" fillId="8" borderId="9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/>
    </xf>
    <xf numFmtId="0" fontId="3" fillId="0" borderId="0" xfId="18" applyFont="1" applyAlignment="1">
      <alignment/>
    </xf>
    <xf numFmtId="0" fontId="7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i.bund.de/SharedDocs/Kurzmeldungen/DE/2015/05/kommunale-spitzenverbaende.html?nn=3314802" TargetMode="External" /><Relationship Id="rId2" Type="http://schemas.openxmlformats.org/officeDocument/2006/relationships/hyperlink" Target="http://www.bmi.bund.de/SharedDocs/Pressemitteilungen/DE/2015/01/asylzahlen_2014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G22" sqref="G22"/>
    </sheetView>
  </sheetViews>
  <sheetFormatPr defaultColWidth="11.421875" defaultRowHeight="12.75"/>
  <cols>
    <col min="2" max="2" width="19.421875" style="0" customWidth="1"/>
    <col min="3" max="3" width="13.57421875" style="0" customWidth="1"/>
    <col min="4" max="4" width="16.57421875" style="0" customWidth="1"/>
    <col min="6" max="6" width="14.140625" style="0" customWidth="1"/>
    <col min="7" max="7" width="13.140625" style="0" customWidth="1"/>
    <col min="9" max="9" width="11.421875" style="1" customWidth="1"/>
    <col min="10" max="10" width="13.140625" style="0" customWidth="1"/>
  </cols>
  <sheetData>
    <row r="1" ht="23.25">
      <c r="A1" s="20" t="s">
        <v>38</v>
      </c>
    </row>
    <row r="2" ht="12.75">
      <c r="A2" s="48" t="s">
        <v>34</v>
      </c>
    </row>
    <row r="3" ht="20.25">
      <c r="A3" s="17" t="s">
        <v>10</v>
      </c>
    </row>
    <row r="4" ht="13.5" thickBot="1"/>
    <row r="5" spans="1:10" ht="40.5" customHeight="1" thickBot="1">
      <c r="A5" s="13"/>
      <c r="B5" s="49" t="s">
        <v>14</v>
      </c>
      <c r="C5" s="49"/>
      <c r="D5" s="49"/>
      <c r="E5" s="49" t="s">
        <v>15</v>
      </c>
      <c r="F5" s="49"/>
      <c r="G5" s="50" t="s">
        <v>35</v>
      </c>
      <c r="H5" s="50"/>
      <c r="I5" s="50"/>
      <c r="J5" s="51"/>
    </row>
    <row r="6" spans="1:10" ht="64.5" thickBot="1">
      <c r="A6" s="13"/>
      <c r="B6" s="14"/>
      <c r="C6" s="22">
        <v>2013</v>
      </c>
      <c r="D6" s="24">
        <v>2014</v>
      </c>
      <c r="E6" s="24" t="s">
        <v>16</v>
      </c>
      <c r="F6" s="24" t="s">
        <v>17</v>
      </c>
      <c r="G6" s="29" t="s">
        <v>39</v>
      </c>
      <c r="H6" s="29" t="s">
        <v>43</v>
      </c>
      <c r="I6" s="29" t="s">
        <v>42</v>
      </c>
      <c r="J6" s="26" t="s">
        <v>37</v>
      </c>
    </row>
    <row r="7" spans="1:10" ht="21" thickBot="1">
      <c r="A7" s="15"/>
      <c r="B7" s="21" t="s">
        <v>18</v>
      </c>
      <c r="C7" s="23">
        <v>127023</v>
      </c>
      <c r="D7" s="25">
        <v>202834</v>
      </c>
      <c r="E7" s="27">
        <v>59.7</v>
      </c>
      <c r="F7" s="28">
        <v>75811</v>
      </c>
      <c r="G7" s="16"/>
      <c r="H7" s="28">
        <f>SUM(H8:H17)</f>
        <v>39714.99</v>
      </c>
      <c r="I7" s="28">
        <f>SUM(I8:I17)</f>
        <v>85987.69</v>
      </c>
      <c r="J7" s="23">
        <f>I7*2</f>
        <v>171975.38</v>
      </c>
    </row>
    <row r="8" spans="1:10" ht="21" thickBot="1">
      <c r="A8" s="15" t="s">
        <v>19</v>
      </c>
      <c r="B8" s="21" t="s">
        <v>5</v>
      </c>
      <c r="C8" s="23">
        <v>12863</v>
      </c>
      <c r="D8" s="25">
        <v>41100</v>
      </c>
      <c r="E8" s="27">
        <v>219.5</v>
      </c>
      <c r="F8" s="28">
        <v>28237</v>
      </c>
      <c r="G8" s="16">
        <v>0.74</v>
      </c>
      <c r="H8" s="28">
        <f>C8*G8</f>
        <v>9518.619999999999</v>
      </c>
      <c r="I8" s="28">
        <f>G8*D8</f>
        <v>30414</v>
      </c>
      <c r="J8" s="23">
        <f aca="true" t="shared" si="0" ref="J8:J17">I8*2</f>
        <v>60828</v>
      </c>
    </row>
    <row r="9" spans="1:10" ht="21" thickBot="1">
      <c r="A9" s="15" t="s">
        <v>20</v>
      </c>
      <c r="B9" s="21" t="s">
        <v>21</v>
      </c>
      <c r="C9" s="23">
        <v>18001</v>
      </c>
      <c r="D9" s="25">
        <v>27148</v>
      </c>
      <c r="E9" s="27">
        <v>50.8</v>
      </c>
      <c r="F9" s="28">
        <v>9147</v>
      </c>
      <c r="G9" s="16">
        <v>0.16</v>
      </c>
      <c r="H9" s="28">
        <f aca="true" t="shared" si="1" ref="H9:H17">C9*G9</f>
        <v>2880.16</v>
      </c>
      <c r="I9" s="28">
        <f aca="true" t="shared" si="2" ref="I9:I17">G9*D9</f>
        <v>4343.68</v>
      </c>
      <c r="J9" s="23">
        <f t="shared" si="0"/>
        <v>8687.36</v>
      </c>
    </row>
    <row r="10" spans="1:10" ht="21" thickBot="1">
      <c r="A10" s="15" t="s">
        <v>22</v>
      </c>
      <c r="B10" s="21" t="s">
        <v>8</v>
      </c>
      <c r="C10" s="23">
        <v>3638</v>
      </c>
      <c r="D10" s="25">
        <v>13253</v>
      </c>
      <c r="E10" s="27">
        <v>264.3</v>
      </c>
      <c r="F10" s="28">
        <v>9615</v>
      </c>
      <c r="G10" s="16">
        <v>0.6</v>
      </c>
      <c r="H10" s="28">
        <f t="shared" si="1"/>
        <v>2182.7999999999997</v>
      </c>
      <c r="I10" s="28">
        <f t="shared" si="2"/>
        <v>7951.799999999999</v>
      </c>
      <c r="J10" s="23">
        <f t="shared" si="0"/>
        <v>15903.599999999999</v>
      </c>
    </row>
    <row r="11" spans="1:10" ht="21" thickBot="1">
      <c r="A11" s="15" t="s">
        <v>23</v>
      </c>
      <c r="B11" s="21" t="s">
        <v>4</v>
      </c>
      <c r="C11" s="23">
        <v>8240</v>
      </c>
      <c r="D11" s="25">
        <v>9673</v>
      </c>
      <c r="E11" s="27">
        <v>17.4</v>
      </c>
      <c r="F11" s="28">
        <v>1433</v>
      </c>
      <c r="G11" s="16">
        <v>1</v>
      </c>
      <c r="H11" s="28">
        <f t="shared" si="1"/>
        <v>8240</v>
      </c>
      <c r="I11" s="28">
        <f t="shared" si="2"/>
        <v>9673</v>
      </c>
      <c r="J11" s="23">
        <f t="shared" si="0"/>
        <v>19346</v>
      </c>
    </row>
    <row r="12" spans="1:10" ht="21" thickBot="1">
      <c r="A12" s="15" t="s">
        <v>24</v>
      </c>
      <c r="B12" s="21" t="s">
        <v>25</v>
      </c>
      <c r="C12" s="23">
        <v>4196</v>
      </c>
      <c r="D12" s="25">
        <v>9499</v>
      </c>
      <c r="E12" s="27">
        <v>126.4</v>
      </c>
      <c r="F12" s="28">
        <v>5303</v>
      </c>
      <c r="G12" s="16">
        <v>0.98</v>
      </c>
      <c r="H12" s="28">
        <f t="shared" si="1"/>
        <v>4112.08</v>
      </c>
      <c r="I12" s="28">
        <f t="shared" si="2"/>
        <v>9309.02</v>
      </c>
      <c r="J12" s="23">
        <f t="shared" si="0"/>
        <v>18618.04</v>
      </c>
    </row>
    <row r="13" spans="1:10" ht="21" thickBot="1">
      <c r="A13" s="15" t="s">
        <v>26</v>
      </c>
      <c r="B13" s="21" t="s">
        <v>27</v>
      </c>
      <c r="C13" s="23">
        <v>4423</v>
      </c>
      <c r="D13" s="25">
        <v>8923</v>
      </c>
      <c r="E13" s="27">
        <v>101.7</v>
      </c>
      <c r="F13" s="28">
        <v>4500</v>
      </c>
      <c r="G13" s="16">
        <v>0.96</v>
      </c>
      <c r="H13" s="28">
        <f t="shared" si="1"/>
        <v>4246.08</v>
      </c>
      <c r="I13" s="28">
        <f t="shared" si="2"/>
        <v>8566.08</v>
      </c>
      <c r="J13" s="23">
        <f t="shared" si="0"/>
        <v>17132.16</v>
      </c>
    </row>
    <row r="14" spans="1:10" ht="21" thickBot="1">
      <c r="A14" s="15" t="s">
        <v>28</v>
      </c>
      <c r="B14" s="21" t="s">
        <v>6</v>
      </c>
      <c r="C14" s="23">
        <v>9418</v>
      </c>
      <c r="D14" s="25">
        <v>8906</v>
      </c>
      <c r="E14" s="27">
        <v>-5.4</v>
      </c>
      <c r="F14" s="27">
        <v>-512</v>
      </c>
      <c r="G14" s="16">
        <v>0.19</v>
      </c>
      <c r="H14" s="28">
        <f t="shared" si="1"/>
        <v>1789.42</v>
      </c>
      <c r="I14" s="28">
        <f t="shared" si="2"/>
        <v>1692.14</v>
      </c>
      <c r="J14" s="23">
        <f t="shared" si="0"/>
        <v>3384.28</v>
      </c>
    </row>
    <row r="15" spans="1:10" ht="41.25" thickBot="1">
      <c r="A15" s="15" t="s">
        <v>29</v>
      </c>
      <c r="B15" s="21" t="s">
        <v>30</v>
      </c>
      <c r="C15" s="23">
        <v>4847</v>
      </c>
      <c r="D15" s="25">
        <v>8474</v>
      </c>
      <c r="E15" s="27">
        <v>74.8</v>
      </c>
      <c r="F15" s="28">
        <v>3627</v>
      </c>
      <c r="G15" s="16">
        <v>0.44</v>
      </c>
      <c r="H15" s="28">
        <f t="shared" si="1"/>
        <v>2132.68</v>
      </c>
      <c r="I15" s="28">
        <f t="shared" si="2"/>
        <v>3728.56</v>
      </c>
      <c r="J15" s="23">
        <f t="shared" si="0"/>
        <v>7457.12</v>
      </c>
    </row>
    <row r="16" spans="1:10" ht="21" thickBot="1">
      <c r="A16" s="15" t="s">
        <v>31</v>
      </c>
      <c r="B16" s="21" t="s">
        <v>32</v>
      </c>
      <c r="C16" s="23">
        <v>1295</v>
      </c>
      <c r="D16" s="25">
        <v>8113</v>
      </c>
      <c r="E16" s="27">
        <v>526.5</v>
      </c>
      <c r="F16" s="28">
        <v>6818</v>
      </c>
      <c r="G16" s="16">
        <v>0.57</v>
      </c>
      <c r="H16" s="28">
        <f t="shared" si="1"/>
        <v>738.15</v>
      </c>
      <c r="I16" s="28">
        <f t="shared" si="2"/>
        <v>4624.41</v>
      </c>
      <c r="J16" s="23">
        <f t="shared" si="0"/>
        <v>9248.82</v>
      </c>
    </row>
    <row r="17" spans="1:10" ht="21" thickBot="1">
      <c r="A17" s="15" t="s">
        <v>33</v>
      </c>
      <c r="B17" s="21" t="s">
        <v>7</v>
      </c>
      <c r="C17" s="23">
        <v>3875</v>
      </c>
      <c r="D17" s="25">
        <v>5685</v>
      </c>
      <c r="E17" s="27">
        <v>46.7</v>
      </c>
      <c r="F17" s="28">
        <v>42217</v>
      </c>
      <c r="G17" s="16">
        <v>1</v>
      </c>
      <c r="H17" s="28">
        <f t="shared" si="1"/>
        <v>3875</v>
      </c>
      <c r="I17" s="28">
        <f t="shared" si="2"/>
        <v>5685</v>
      </c>
      <c r="J17" s="23">
        <f t="shared" si="0"/>
        <v>11370</v>
      </c>
    </row>
    <row r="19" ht="12.75">
      <c r="A19" s="18" t="s">
        <v>36</v>
      </c>
    </row>
    <row r="22" ht="12.75">
      <c r="C22" s="1"/>
    </row>
  </sheetData>
  <mergeCells count="3">
    <mergeCell ref="B5:D5"/>
    <mergeCell ref="E5:F5"/>
    <mergeCell ref="G5:J5"/>
  </mergeCells>
  <hyperlinks>
    <hyperlink ref="A19" r:id="rId1" display="Der Bund rechnet für das Jahr 2015 mit 450.000 Asylanträgen, davon 400.000 Erstanträge"/>
    <hyperlink ref="A2" r:id="rId2" display="Quelle: http://www.bmi.bund.de/SharedDocs/Pressemitteilungen/DE/2015/01/asylzahlen_2014.html"/>
  </hyperlinks>
  <printOptions gridLines="1"/>
  <pageMargins left="0.75" right="0.75" top="1" bottom="1" header="0.4921259845" footer="0.4921259845"/>
  <pageSetup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120" zoomScaleNormal="120" workbookViewId="0" topLeftCell="A1">
      <selection activeCell="H9" sqref="H9"/>
    </sheetView>
  </sheetViews>
  <sheetFormatPr defaultColWidth="11.421875" defaultRowHeight="12.75"/>
  <cols>
    <col min="2" max="3" width="12.7109375" style="1" customWidth="1"/>
    <col min="4" max="9" width="11.421875" style="1" customWidth="1"/>
    <col min="10" max="10" width="13.00390625" style="1" customWidth="1"/>
    <col min="12" max="12" width="13.00390625" style="0" customWidth="1"/>
  </cols>
  <sheetData>
    <row r="1" ht="15.75">
      <c r="A1" s="12" t="s">
        <v>67</v>
      </c>
    </row>
    <row r="2" spans="1:17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34" customFormat="1" ht="29.25" customHeight="1">
      <c r="A3" s="32" t="s">
        <v>61</v>
      </c>
      <c r="B3" s="32"/>
      <c r="C3" s="32"/>
      <c r="D3" s="32"/>
      <c r="E3" s="32"/>
      <c r="F3" s="32"/>
      <c r="G3" s="33"/>
      <c r="H3" s="44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12" t="s">
        <v>45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.75">
      <c r="A5" s="19" t="s">
        <v>63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.75">
      <c r="A6" s="19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5.75">
      <c r="A7" s="19" t="s">
        <v>48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5.75">
      <c r="A8" s="19" t="s">
        <v>44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5.75">
      <c r="A9" s="19" t="s">
        <v>49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5.75">
      <c r="A10" s="19" t="s">
        <v>46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6.5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.75">
      <c r="A12" s="35"/>
      <c r="B12" s="36"/>
      <c r="C12" s="36"/>
      <c r="D12" s="36" t="s">
        <v>55</v>
      </c>
      <c r="E12" s="36"/>
      <c r="F12" s="36"/>
      <c r="G12" s="36"/>
      <c r="H12" s="36"/>
      <c r="I12" s="36"/>
      <c r="J12" s="37"/>
      <c r="K12" s="12"/>
      <c r="L12" s="12"/>
      <c r="M12" s="12"/>
      <c r="N12" s="12"/>
      <c r="O12" s="12"/>
      <c r="P12" s="12"/>
      <c r="Q12" s="12"/>
    </row>
    <row r="13" spans="1:10" ht="13.5" thickBot="1">
      <c r="A13" s="38">
        <v>50000</v>
      </c>
      <c r="B13" s="39" t="s">
        <v>13</v>
      </c>
      <c r="C13" s="40">
        <v>0.3</v>
      </c>
      <c r="D13" s="39" t="s">
        <v>11</v>
      </c>
      <c r="E13" s="42">
        <v>3.5</v>
      </c>
      <c r="F13" s="39" t="s">
        <v>3</v>
      </c>
      <c r="G13" s="40">
        <v>0.6</v>
      </c>
      <c r="H13" s="39" t="s">
        <v>1</v>
      </c>
      <c r="I13" s="46">
        <v>500000</v>
      </c>
      <c r="J13" s="41" t="s">
        <v>68</v>
      </c>
    </row>
    <row r="14" spans="2:10" ht="12.75">
      <c r="B14"/>
      <c r="C14"/>
      <c r="D14"/>
      <c r="E14"/>
      <c r="F14"/>
      <c r="G14"/>
      <c r="H14"/>
      <c r="I14"/>
      <c r="J14"/>
    </row>
    <row r="15" spans="1:12" ht="12.75">
      <c r="A15" s="30" t="s">
        <v>9</v>
      </c>
      <c r="B15" s="31" t="s">
        <v>0</v>
      </c>
      <c r="C15" s="31" t="s">
        <v>40</v>
      </c>
      <c r="D15" s="31" t="s">
        <v>12</v>
      </c>
      <c r="E15" s="31" t="s">
        <v>50</v>
      </c>
      <c r="F15" s="1" t="s">
        <v>51</v>
      </c>
      <c r="G15" s="31" t="s">
        <v>2</v>
      </c>
      <c r="H15" s="31" t="s">
        <v>53</v>
      </c>
      <c r="I15" s="31" t="s">
        <v>52</v>
      </c>
      <c r="J15" s="31" t="s">
        <v>54</v>
      </c>
      <c r="K15" s="31"/>
      <c r="L15" s="31"/>
    </row>
    <row r="16" spans="1:11" ht="12.75">
      <c r="A16">
        <v>2013</v>
      </c>
      <c r="B16" s="1">
        <v>127000</v>
      </c>
      <c r="C16" s="1">
        <f>B16</f>
        <v>127000</v>
      </c>
      <c r="D16" s="1">
        <f aca="true" t="shared" si="0" ref="D16:D48">B16*$C$13</f>
        <v>38100</v>
      </c>
      <c r="E16" s="1">
        <v>0</v>
      </c>
      <c r="F16" s="1">
        <f>D16+E16</f>
        <v>38100</v>
      </c>
      <c r="G16" s="1">
        <v>0</v>
      </c>
      <c r="H16" s="1">
        <f>B16+E16</f>
        <v>127000</v>
      </c>
      <c r="I16" s="1">
        <f>B16+E16+G16</f>
        <v>127000</v>
      </c>
      <c r="J16" s="1">
        <f>I16</f>
        <v>127000</v>
      </c>
      <c r="K16" s="1"/>
    </row>
    <row r="17" spans="1:11" ht="12.75">
      <c r="A17">
        <v>2014</v>
      </c>
      <c r="B17" s="1">
        <v>202834</v>
      </c>
      <c r="C17" s="1">
        <f>B17+C16</f>
        <v>329834</v>
      </c>
      <c r="D17" s="1">
        <f t="shared" si="0"/>
        <v>60850.2</v>
      </c>
      <c r="E17" s="1">
        <v>0</v>
      </c>
      <c r="F17" s="1">
        <f aca="true" t="shared" si="1" ref="F17:F48">D17+E17</f>
        <v>60850.2</v>
      </c>
      <c r="G17" s="1">
        <v>0</v>
      </c>
      <c r="H17" s="1">
        <f>B17+E17</f>
        <v>202834</v>
      </c>
      <c r="I17" s="1">
        <f aca="true" t="shared" si="2" ref="I17:I48">B17+E17+G17</f>
        <v>202834</v>
      </c>
      <c r="J17" s="1">
        <f>I17+J16</f>
        <v>329834</v>
      </c>
      <c r="K17" s="1"/>
    </row>
    <row r="18" spans="1:12" ht="12.75">
      <c r="A18">
        <v>2015</v>
      </c>
      <c r="B18" s="47">
        <f>I13</f>
        <v>500000</v>
      </c>
      <c r="C18" s="1">
        <f aca="true" t="shared" si="3" ref="C18:C48">B18+C17</f>
        <v>829834</v>
      </c>
      <c r="D18" s="1">
        <f t="shared" si="0"/>
        <v>150000</v>
      </c>
      <c r="E18" s="1">
        <f aca="true" t="shared" si="4" ref="E18:E48">(B16-D16)*$G$13</f>
        <v>53340</v>
      </c>
      <c r="F18" s="1">
        <f t="shared" si="1"/>
        <v>203340</v>
      </c>
      <c r="G18" s="1">
        <f aca="true" t="shared" si="5" ref="G18:G48">F16*$E$13</f>
        <v>133350</v>
      </c>
      <c r="H18" s="1">
        <f>B18+E18</f>
        <v>553340</v>
      </c>
      <c r="I18" s="1">
        <f t="shared" si="2"/>
        <v>686690</v>
      </c>
      <c r="J18" s="1">
        <f aca="true" t="shared" si="6" ref="J18:J48">I18+J17</f>
        <v>1016524</v>
      </c>
      <c r="L18" s="1"/>
    </row>
    <row r="19" spans="1:12" ht="12.75">
      <c r="A19">
        <v>2016</v>
      </c>
      <c r="B19" s="1">
        <f aca="true" t="shared" si="7" ref="B19:B48">B18+$A$13</f>
        <v>550000</v>
      </c>
      <c r="C19" s="1">
        <f t="shared" si="3"/>
        <v>1379834</v>
      </c>
      <c r="D19" s="1">
        <f t="shared" si="0"/>
        <v>165000</v>
      </c>
      <c r="E19" s="1">
        <f t="shared" si="4"/>
        <v>85190.27999999998</v>
      </c>
      <c r="F19" s="1">
        <f t="shared" si="1"/>
        <v>250190.27999999997</v>
      </c>
      <c r="G19" s="1">
        <f t="shared" si="5"/>
        <v>212975.69999999998</v>
      </c>
      <c r="H19" s="1">
        <f aca="true" t="shared" si="8" ref="H19:H48">B19+E19</f>
        <v>635190.28</v>
      </c>
      <c r="I19" s="1">
        <f t="shared" si="2"/>
        <v>848165.98</v>
      </c>
      <c r="J19" s="1">
        <f t="shared" si="6"/>
        <v>1864689.98</v>
      </c>
      <c r="L19" s="1"/>
    </row>
    <row r="20" spans="1:12" ht="12.75">
      <c r="A20">
        <v>2017</v>
      </c>
      <c r="B20" s="1">
        <f t="shared" si="7"/>
        <v>600000</v>
      </c>
      <c r="C20" s="1">
        <f t="shared" si="3"/>
        <v>1979834</v>
      </c>
      <c r="D20" s="1">
        <f t="shared" si="0"/>
        <v>180000</v>
      </c>
      <c r="E20" s="1">
        <f t="shared" si="4"/>
        <v>210000</v>
      </c>
      <c r="F20" s="1">
        <f t="shared" si="1"/>
        <v>390000</v>
      </c>
      <c r="G20" s="1">
        <f t="shared" si="5"/>
        <v>711690</v>
      </c>
      <c r="H20" s="1">
        <f t="shared" si="8"/>
        <v>810000</v>
      </c>
      <c r="I20" s="1">
        <f t="shared" si="2"/>
        <v>1521690</v>
      </c>
      <c r="J20" s="1">
        <f t="shared" si="6"/>
        <v>3386379.98</v>
      </c>
      <c r="L20" s="1"/>
    </row>
    <row r="21" spans="1:12" ht="12.75">
      <c r="A21">
        <v>2018</v>
      </c>
      <c r="B21" s="1">
        <f t="shared" si="7"/>
        <v>650000</v>
      </c>
      <c r="C21" s="1">
        <f t="shared" si="3"/>
        <v>2629834</v>
      </c>
      <c r="D21" s="1">
        <f t="shared" si="0"/>
        <v>195000</v>
      </c>
      <c r="E21" s="1">
        <f t="shared" si="4"/>
        <v>231000</v>
      </c>
      <c r="F21" s="1">
        <f t="shared" si="1"/>
        <v>426000</v>
      </c>
      <c r="G21" s="1">
        <f t="shared" si="5"/>
        <v>875665.9799999999</v>
      </c>
      <c r="H21" s="1">
        <f t="shared" si="8"/>
        <v>881000</v>
      </c>
      <c r="I21" s="1">
        <f t="shared" si="2"/>
        <v>1756665.98</v>
      </c>
      <c r="J21" s="1">
        <f t="shared" si="6"/>
        <v>5143045.96</v>
      </c>
      <c r="L21" s="1"/>
    </row>
    <row r="22" spans="1:12" ht="12.75">
      <c r="A22">
        <v>2019</v>
      </c>
      <c r="B22" s="1">
        <f t="shared" si="7"/>
        <v>700000</v>
      </c>
      <c r="C22" s="1">
        <f t="shared" si="3"/>
        <v>3329834</v>
      </c>
      <c r="D22" s="1">
        <f t="shared" si="0"/>
        <v>210000</v>
      </c>
      <c r="E22" s="1">
        <f t="shared" si="4"/>
        <v>252000</v>
      </c>
      <c r="F22" s="1">
        <f t="shared" si="1"/>
        <v>462000</v>
      </c>
      <c r="G22" s="1">
        <f t="shared" si="5"/>
        <v>1365000</v>
      </c>
      <c r="H22" s="1">
        <f t="shared" si="8"/>
        <v>952000</v>
      </c>
      <c r="I22" s="1">
        <f t="shared" si="2"/>
        <v>2317000</v>
      </c>
      <c r="J22" s="1">
        <f t="shared" si="6"/>
        <v>7460045.96</v>
      </c>
      <c r="L22" s="1"/>
    </row>
    <row r="23" spans="1:12" ht="12.75">
      <c r="A23">
        <v>2020</v>
      </c>
      <c r="B23" s="1">
        <f t="shared" si="7"/>
        <v>750000</v>
      </c>
      <c r="C23" s="1">
        <f t="shared" si="3"/>
        <v>4079834</v>
      </c>
      <c r="D23" s="1">
        <f t="shared" si="0"/>
        <v>225000</v>
      </c>
      <c r="E23" s="1">
        <f t="shared" si="4"/>
        <v>273000</v>
      </c>
      <c r="F23" s="1">
        <f t="shared" si="1"/>
        <v>498000</v>
      </c>
      <c r="G23" s="1">
        <f t="shared" si="5"/>
        <v>1491000</v>
      </c>
      <c r="H23" s="1">
        <f t="shared" si="8"/>
        <v>1023000</v>
      </c>
      <c r="I23" s="1">
        <f t="shared" si="2"/>
        <v>2514000</v>
      </c>
      <c r="J23" s="1">
        <f t="shared" si="6"/>
        <v>9974045.96</v>
      </c>
      <c r="L23" s="1"/>
    </row>
    <row r="24" spans="1:12" ht="12.75">
      <c r="A24">
        <v>2021</v>
      </c>
      <c r="B24" s="1">
        <f t="shared" si="7"/>
        <v>800000</v>
      </c>
      <c r="C24" s="1">
        <f t="shared" si="3"/>
        <v>4879834</v>
      </c>
      <c r="D24" s="1">
        <f t="shared" si="0"/>
        <v>240000</v>
      </c>
      <c r="E24" s="1">
        <f t="shared" si="4"/>
        <v>294000</v>
      </c>
      <c r="F24" s="1">
        <f t="shared" si="1"/>
        <v>534000</v>
      </c>
      <c r="G24" s="1">
        <f t="shared" si="5"/>
        <v>1617000</v>
      </c>
      <c r="H24" s="1">
        <f t="shared" si="8"/>
        <v>1094000</v>
      </c>
      <c r="I24" s="1">
        <f t="shared" si="2"/>
        <v>2711000</v>
      </c>
      <c r="J24" s="1">
        <f t="shared" si="6"/>
        <v>12685045.96</v>
      </c>
      <c r="L24" s="1"/>
    </row>
    <row r="25" spans="1:12" ht="12.75">
      <c r="A25">
        <v>2022</v>
      </c>
      <c r="B25" s="1">
        <f t="shared" si="7"/>
        <v>850000</v>
      </c>
      <c r="C25" s="1">
        <f t="shared" si="3"/>
        <v>5729834</v>
      </c>
      <c r="D25" s="1">
        <f t="shared" si="0"/>
        <v>255000</v>
      </c>
      <c r="E25" s="1">
        <f t="shared" si="4"/>
        <v>315000</v>
      </c>
      <c r="F25" s="1">
        <f t="shared" si="1"/>
        <v>570000</v>
      </c>
      <c r="G25" s="1">
        <f t="shared" si="5"/>
        <v>1743000</v>
      </c>
      <c r="H25" s="1">
        <f t="shared" si="8"/>
        <v>1165000</v>
      </c>
      <c r="I25" s="1">
        <f t="shared" si="2"/>
        <v>2908000</v>
      </c>
      <c r="J25" s="1">
        <f t="shared" si="6"/>
        <v>15593045.96</v>
      </c>
      <c r="L25" s="1"/>
    </row>
    <row r="26" spans="1:12" ht="12.75">
      <c r="A26">
        <v>2023</v>
      </c>
      <c r="B26" s="1">
        <f t="shared" si="7"/>
        <v>900000</v>
      </c>
      <c r="C26" s="1">
        <f t="shared" si="3"/>
        <v>6629834</v>
      </c>
      <c r="D26" s="1">
        <f t="shared" si="0"/>
        <v>270000</v>
      </c>
      <c r="E26" s="1">
        <f t="shared" si="4"/>
        <v>336000</v>
      </c>
      <c r="F26" s="1">
        <f t="shared" si="1"/>
        <v>606000</v>
      </c>
      <c r="G26" s="1">
        <f t="shared" si="5"/>
        <v>1869000</v>
      </c>
      <c r="H26" s="1">
        <f t="shared" si="8"/>
        <v>1236000</v>
      </c>
      <c r="I26" s="1">
        <f t="shared" si="2"/>
        <v>3105000</v>
      </c>
      <c r="J26" s="1">
        <f t="shared" si="6"/>
        <v>18698045.96</v>
      </c>
      <c r="L26" s="1"/>
    </row>
    <row r="27" spans="1:12" ht="12.75">
      <c r="A27">
        <v>2024</v>
      </c>
      <c r="B27" s="1">
        <f t="shared" si="7"/>
        <v>950000</v>
      </c>
      <c r="C27" s="1">
        <f t="shared" si="3"/>
        <v>7579834</v>
      </c>
      <c r="D27" s="1">
        <f t="shared" si="0"/>
        <v>285000</v>
      </c>
      <c r="E27" s="1">
        <f t="shared" si="4"/>
        <v>357000</v>
      </c>
      <c r="F27" s="1">
        <f t="shared" si="1"/>
        <v>642000</v>
      </c>
      <c r="G27" s="1">
        <f t="shared" si="5"/>
        <v>1995000</v>
      </c>
      <c r="H27" s="1">
        <f t="shared" si="8"/>
        <v>1307000</v>
      </c>
      <c r="I27" s="1">
        <f t="shared" si="2"/>
        <v>3302000</v>
      </c>
      <c r="J27" s="1">
        <f t="shared" si="6"/>
        <v>22000045.96</v>
      </c>
      <c r="L27" s="1"/>
    </row>
    <row r="28" spans="1:12" ht="12.75">
      <c r="A28">
        <v>2025</v>
      </c>
      <c r="B28" s="1">
        <f t="shared" si="7"/>
        <v>1000000</v>
      </c>
      <c r="C28" s="1">
        <f t="shared" si="3"/>
        <v>8579834</v>
      </c>
      <c r="D28" s="1">
        <f t="shared" si="0"/>
        <v>300000</v>
      </c>
      <c r="E28" s="1">
        <f t="shared" si="4"/>
        <v>378000</v>
      </c>
      <c r="F28" s="1">
        <f t="shared" si="1"/>
        <v>678000</v>
      </c>
      <c r="G28" s="1">
        <f t="shared" si="5"/>
        <v>2121000</v>
      </c>
      <c r="H28" s="1">
        <f t="shared" si="8"/>
        <v>1378000</v>
      </c>
      <c r="I28" s="1">
        <f t="shared" si="2"/>
        <v>3499000</v>
      </c>
      <c r="J28" s="1">
        <f t="shared" si="6"/>
        <v>25499045.96</v>
      </c>
      <c r="L28" s="1"/>
    </row>
    <row r="29" spans="1:12" ht="12.75">
      <c r="A29">
        <v>2026</v>
      </c>
      <c r="B29" s="1">
        <f t="shared" si="7"/>
        <v>1050000</v>
      </c>
      <c r="C29" s="1">
        <f t="shared" si="3"/>
        <v>9629834</v>
      </c>
      <c r="D29" s="1">
        <f t="shared" si="0"/>
        <v>315000</v>
      </c>
      <c r="E29" s="1">
        <f t="shared" si="4"/>
        <v>399000</v>
      </c>
      <c r="F29" s="1">
        <f t="shared" si="1"/>
        <v>714000</v>
      </c>
      <c r="G29" s="1">
        <f t="shared" si="5"/>
        <v>2247000</v>
      </c>
      <c r="H29" s="1">
        <f t="shared" si="8"/>
        <v>1449000</v>
      </c>
      <c r="I29" s="1">
        <f t="shared" si="2"/>
        <v>3696000</v>
      </c>
      <c r="J29" s="1">
        <f t="shared" si="6"/>
        <v>29195045.96</v>
      </c>
      <c r="L29" s="1"/>
    </row>
    <row r="30" spans="1:12" ht="12.75">
      <c r="A30">
        <v>2027</v>
      </c>
      <c r="B30" s="1">
        <f t="shared" si="7"/>
        <v>1100000</v>
      </c>
      <c r="C30" s="1">
        <f t="shared" si="3"/>
        <v>10729834</v>
      </c>
      <c r="D30" s="1">
        <f t="shared" si="0"/>
        <v>330000</v>
      </c>
      <c r="E30" s="1">
        <f t="shared" si="4"/>
        <v>420000</v>
      </c>
      <c r="F30" s="1">
        <f t="shared" si="1"/>
        <v>750000</v>
      </c>
      <c r="G30" s="1">
        <f t="shared" si="5"/>
        <v>2373000</v>
      </c>
      <c r="H30" s="1">
        <f t="shared" si="8"/>
        <v>1520000</v>
      </c>
      <c r="I30" s="1">
        <f t="shared" si="2"/>
        <v>3893000</v>
      </c>
      <c r="J30" s="1">
        <f t="shared" si="6"/>
        <v>33088045.96</v>
      </c>
      <c r="L30" s="1"/>
    </row>
    <row r="31" spans="1:12" ht="12.75">
      <c r="A31">
        <v>2028</v>
      </c>
      <c r="B31" s="1">
        <f t="shared" si="7"/>
        <v>1150000</v>
      </c>
      <c r="C31" s="1">
        <f t="shared" si="3"/>
        <v>11879834</v>
      </c>
      <c r="D31" s="1">
        <f t="shared" si="0"/>
        <v>345000</v>
      </c>
      <c r="E31" s="1">
        <f t="shared" si="4"/>
        <v>441000</v>
      </c>
      <c r="F31" s="1">
        <f t="shared" si="1"/>
        <v>786000</v>
      </c>
      <c r="G31" s="1">
        <f t="shared" si="5"/>
        <v>2499000</v>
      </c>
      <c r="H31" s="1">
        <f t="shared" si="8"/>
        <v>1591000</v>
      </c>
      <c r="I31" s="1">
        <f t="shared" si="2"/>
        <v>4090000</v>
      </c>
      <c r="J31" s="1">
        <f t="shared" si="6"/>
        <v>37178045.96</v>
      </c>
      <c r="L31" s="1"/>
    </row>
    <row r="32" spans="1:12" ht="12.75">
      <c r="A32">
        <v>2029</v>
      </c>
      <c r="B32" s="1">
        <f t="shared" si="7"/>
        <v>1200000</v>
      </c>
      <c r="C32" s="1">
        <f t="shared" si="3"/>
        <v>13079834</v>
      </c>
      <c r="D32" s="1">
        <f t="shared" si="0"/>
        <v>360000</v>
      </c>
      <c r="E32" s="1">
        <f t="shared" si="4"/>
        <v>462000</v>
      </c>
      <c r="F32" s="1">
        <f t="shared" si="1"/>
        <v>822000</v>
      </c>
      <c r="G32" s="1">
        <f t="shared" si="5"/>
        <v>2625000</v>
      </c>
      <c r="H32" s="1">
        <f t="shared" si="8"/>
        <v>1662000</v>
      </c>
      <c r="I32" s="1">
        <f t="shared" si="2"/>
        <v>4287000</v>
      </c>
      <c r="J32" s="1">
        <f t="shared" si="6"/>
        <v>41465045.96</v>
      </c>
      <c r="L32" s="1"/>
    </row>
    <row r="33" spans="1:12" ht="12.75">
      <c r="A33">
        <v>2030</v>
      </c>
      <c r="B33" s="1">
        <f t="shared" si="7"/>
        <v>1250000</v>
      </c>
      <c r="C33" s="1">
        <f t="shared" si="3"/>
        <v>14329834</v>
      </c>
      <c r="D33" s="1">
        <f t="shared" si="0"/>
        <v>375000</v>
      </c>
      <c r="E33" s="1">
        <f t="shared" si="4"/>
        <v>483000</v>
      </c>
      <c r="F33" s="1">
        <f t="shared" si="1"/>
        <v>858000</v>
      </c>
      <c r="G33" s="1">
        <f t="shared" si="5"/>
        <v>2751000</v>
      </c>
      <c r="H33" s="1">
        <f t="shared" si="8"/>
        <v>1733000</v>
      </c>
      <c r="I33" s="1">
        <f t="shared" si="2"/>
        <v>4484000</v>
      </c>
      <c r="J33" s="1">
        <f t="shared" si="6"/>
        <v>45949045.96</v>
      </c>
      <c r="L33" s="1"/>
    </row>
    <row r="34" spans="1:12" ht="12.75">
      <c r="A34">
        <v>2031</v>
      </c>
      <c r="B34" s="1">
        <f t="shared" si="7"/>
        <v>1300000</v>
      </c>
      <c r="C34" s="1">
        <f t="shared" si="3"/>
        <v>15629834</v>
      </c>
      <c r="D34" s="1">
        <f t="shared" si="0"/>
        <v>390000</v>
      </c>
      <c r="E34" s="1">
        <f t="shared" si="4"/>
        <v>504000</v>
      </c>
      <c r="F34" s="1">
        <f t="shared" si="1"/>
        <v>894000</v>
      </c>
      <c r="G34" s="1">
        <f t="shared" si="5"/>
        <v>2877000</v>
      </c>
      <c r="H34" s="1">
        <f t="shared" si="8"/>
        <v>1804000</v>
      </c>
      <c r="I34" s="1">
        <f t="shared" si="2"/>
        <v>4681000</v>
      </c>
      <c r="J34" s="1">
        <f t="shared" si="6"/>
        <v>50630045.96</v>
      </c>
      <c r="L34" s="1"/>
    </row>
    <row r="35" spans="1:12" ht="12.75">
      <c r="A35">
        <v>2032</v>
      </c>
      <c r="B35" s="1">
        <f t="shared" si="7"/>
        <v>1350000</v>
      </c>
      <c r="C35" s="1">
        <f t="shared" si="3"/>
        <v>16979834</v>
      </c>
      <c r="D35" s="1">
        <f t="shared" si="0"/>
        <v>405000</v>
      </c>
      <c r="E35" s="1">
        <f t="shared" si="4"/>
        <v>525000</v>
      </c>
      <c r="F35" s="1">
        <f t="shared" si="1"/>
        <v>930000</v>
      </c>
      <c r="G35" s="1">
        <f t="shared" si="5"/>
        <v>3003000</v>
      </c>
      <c r="H35" s="1">
        <f t="shared" si="8"/>
        <v>1875000</v>
      </c>
      <c r="I35" s="1">
        <f t="shared" si="2"/>
        <v>4878000</v>
      </c>
      <c r="J35" s="1">
        <f t="shared" si="6"/>
        <v>55508045.96</v>
      </c>
      <c r="L35" s="1"/>
    </row>
    <row r="36" spans="1:12" ht="12.75">
      <c r="A36">
        <v>2033</v>
      </c>
      <c r="B36" s="1">
        <f t="shared" si="7"/>
        <v>1400000</v>
      </c>
      <c r="C36" s="1">
        <f t="shared" si="3"/>
        <v>18379834</v>
      </c>
      <c r="D36" s="1">
        <f t="shared" si="0"/>
        <v>420000</v>
      </c>
      <c r="E36" s="1">
        <f t="shared" si="4"/>
        <v>546000</v>
      </c>
      <c r="F36" s="1">
        <f t="shared" si="1"/>
        <v>966000</v>
      </c>
      <c r="G36" s="1">
        <f t="shared" si="5"/>
        <v>3129000</v>
      </c>
      <c r="H36" s="1">
        <f t="shared" si="8"/>
        <v>1946000</v>
      </c>
      <c r="I36" s="1">
        <f t="shared" si="2"/>
        <v>5075000</v>
      </c>
      <c r="J36" s="1">
        <f t="shared" si="6"/>
        <v>60583045.96</v>
      </c>
      <c r="L36" s="1"/>
    </row>
    <row r="37" spans="1:12" ht="12.75">
      <c r="A37">
        <v>2034</v>
      </c>
      <c r="B37" s="1">
        <f t="shared" si="7"/>
        <v>1450000</v>
      </c>
      <c r="C37" s="1">
        <f t="shared" si="3"/>
        <v>19829834</v>
      </c>
      <c r="D37" s="1">
        <f t="shared" si="0"/>
        <v>435000</v>
      </c>
      <c r="E37" s="1">
        <f t="shared" si="4"/>
        <v>567000</v>
      </c>
      <c r="F37" s="1">
        <f t="shared" si="1"/>
        <v>1002000</v>
      </c>
      <c r="G37" s="1">
        <f t="shared" si="5"/>
        <v>3255000</v>
      </c>
      <c r="H37" s="1">
        <f t="shared" si="8"/>
        <v>2017000</v>
      </c>
      <c r="I37" s="1">
        <f t="shared" si="2"/>
        <v>5272000</v>
      </c>
      <c r="J37" s="1">
        <f t="shared" si="6"/>
        <v>65855045.96</v>
      </c>
      <c r="L37" s="1"/>
    </row>
    <row r="38" spans="1:12" ht="12.75">
      <c r="A38" s="8">
        <v>2035</v>
      </c>
      <c r="B38" s="9">
        <f t="shared" si="7"/>
        <v>1500000</v>
      </c>
      <c r="C38" s="9">
        <f t="shared" si="3"/>
        <v>21329834</v>
      </c>
      <c r="D38" s="9">
        <f t="shared" si="0"/>
        <v>450000</v>
      </c>
      <c r="E38" s="9">
        <f t="shared" si="4"/>
        <v>588000</v>
      </c>
      <c r="F38" s="9">
        <f t="shared" si="1"/>
        <v>1038000</v>
      </c>
      <c r="G38" s="9">
        <f t="shared" si="5"/>
        <v>3381000</v>
      </c>
      <c r="H38" s="9">
        <f t="shared" si="8"/>
        <v>2088000</v>
      </c>
      <c r="I38" s="9">
        <f t="shared" si="2"/>
        <v>5469000</v>
      </c>
      <c r="J38" s="10">
        <f t="shared" si="6"/>
        <v>71324045.96000001</v>
      </c>
      <c r="K38" s="43"/>
      <c r="L38" s="1"/>
    </row>
    <row r="39" spans="1:12" ht="12.75">
      <c r="A39">
        <v>2036</v>
      </c>
      <c r="B39" s="1">
        <f t="shared" si="7"/>
        <v>1550000</v>
      </c>
      <c r="C39" s="1">
        <f t="shared" si="3"/>
        <v>22879834</v>
      </c>
      <c r="D39" s="1">
        <f t="shared" si="0"/>
        <v>465000</v>
      </c>
      <c r="E39" s="1">
        <f t="shared" si="4"/>
        <v>609000</v>
      </c>
      <c r="F39" s="1">
        <f t="shared" si="1"/>
        <v>1074000</v>
      </c>
      <c r="G39" s="1">
        <f t="shared" si="5"/>
        <v>3507000</v>
      </c>
      <c r="H39" s="1">
        <f t="shared" si="8"/>
        <v>2159000</v>
      </c>
      <c r="I39" s="1">
        <f t="shared" si="2"/>
        <v>5666000</v>
      </c>
      <c r="J39" s="1">
        <f t="shared" si="6"/>
        <v>76990045.96000001</v>
      </c>
      <c r="L39" s="1"/>
    </row>
    <row r="40" spans="1:12" ht="12.75">
      <c r="A40">
        <v>2037</v>
      </c>
      <c r="B40" s="1">
        <f t="shared" si="7"/>
        <v>1600000</v>
      </c>
      <c r="C40" s="1">
        <f t="shared" si="3"/>
        <v>24479834</v>
      </c>
      <c r="D40" s="1">
        <f t="shared" si="0"/>
        <v>480000</v>
      </c>
      <c r="E40" s="1">
        <f t="shared" si="4"/>
        <v>630000</v>
      </c>
      <c r="F40" s="1">
        <f t="shared" si="1"/>
        <v>1110000</v>
      </c>
      <c r="G40" s="1">
        <f t="shared" si="5"/>
        <v>3633000</v>
      </c>
      <c r="H40" s="1">
        <f t="shared" si="8"/>
        <v>2230000</v>
      </c>
      <c r="I40" s="1">
        <f t="shared" si="2"/>
        <v>5863000</v>
      </c>
      <c r="J40" s="1">
        <f t="shared" si="6"/>
        <v>82853045.96000001</v>
      </c>
      <c r="L40" s="1"/>
    </row>
    <row r="41" spans="1:12" ht="12.75">
      <c r="A41">
        <v>2038</v>
      </c>
      <c r="B41" s="1">
        <f t="shared" si="7"/>
        <v>1650000</v>
      </c>
      <c r="C41" s="1">
        <f t="shared" si="3"/>
        <v>26129834</v>
      </c>
      <c r="D41" s="1">
        <f t="shared" si="0"/>
        <v>495000</v>
      </c>
      <c r="E41" s="1">
        <f t="shared" si="4"/>
        <v>651000</v>
      </c>
      <c r="F41" s="1">
        <f t="shared" si="1"/>
        <v>1146000</v>
      </c>
      <c r="G41" s="1">
        <f t="shared" si="5"/>
        <v>3759000</v>
      </c>
      <c r="H41" s="1">
        <f t="shared" si="8"/>
        <v>2301000</v>
      </c>
      <c r="I41" s="1">
        <f t="shared" si="2"/>
        <v>6060000</v>
      </c>
      <c r="J41" s="1">
        <f t="shared" si="6"/>
        <v>88913045.96000001</v>
      </c>
      <c r="L41" s="1"/>
    </row>
    <row r="42" spans="1:12" ht="12.75">
      <c r="A42">
        <v>2039</v>
      </c>
      <c r="B42" s="1">
        <f t="shared" si="7"/>
        <v>1700000</v>
      </c>
      <c r="C42" s="1">
        <f t="shared" si="3"/>
        <v>27829834</v>
      </c>
      <c r="D42" s="1">
        <f t="shared" si="0"/>
        <v>510000</v>
      </c>
      <c r="E42" s="1">
        <f t="shared" si="4"/>
        <v>672000</v>
      </c>
      <c r="F42" s="1">
        <f t="shared" si="1"/>
        <v>1182000</v>
      </c>
      <c r="G42" s="1">
        <f t="shared" si="5"/>
        <v>3885000</v>
      </c>
      <c r="H42" s="1">
        <f t="shared" si="8"/>
        <v>2372000</v>
      </c>
      <c r="I42" s="1">
        <f t="shared" si="2"/>
        <v>6257000</v>
      </c>
      <c r="J42" s="1">
        <f t="shared" si="6"/>
        <v>95170045.96000001</v>
      </c>
      <c r="L42" s="1"/>
    </row>
    <row r="43" spans="1:12" ht="12.75">
      <c r="A43" s="3">
        <v>2040</v>
      </c>
      <c r="B43" s="4">
        <f t="shared" si="7"/>
        <v>1750000</v>
      </c>
      <c r="C43" s="4">
        <f t="shared" si="3"/>
        <v>29579834</v>
      </c>
      <c r="D43" s="4">
        <f t="shared" si="0"/>
        <v>525000</v>
      </c>
      <c r="E43" s="4">
        <f t="shared" si="4"/>
        <v>693000</v>
      </c>
      <c r="F43" s="4">
        <f t="shared" si="1"/>
        <v>1218000</v>
      </c>
      <c r="G43" s="4">
        <f t="shared" si="5"/>
        <v>4011000</v>
      </c>
      <c r="H43" s="4">
        <f t="shared" si="8"/>
        <v>2443000</v>
      </c>
      <c r="I43" s="4">
        <f t="shared" si="2"/>
        <v>6454000</v>
      </c>
      <c r="J43" s="5">
        <f t="shared" si="6"/>
        <v>101624045.96000001</v>
      </c>
      <c r="L43" s="1"/>
    </row>
    <row r="44" spans="1:12" ht="12.75">
      <c r="A44">
        <v>2041</v>
      </c>
      <c r="B44" s="1">
        <f t="shared" si="7"/>
        <v>1800000</v>
      </c>
      <c r="C44" s="1">
        <f t="shared" si="3"/>
        <v>31379834</v>
      </c>
      <c r="D44" s="1">
        <f t="shared" si="0"/>
        <v>540000</v>
      </c>
      <c r="E44" s="1">
        <f t="shared" si="4"/>
        <v>714000</v>
      </c>
      <c r="F44" s="1">
        <f t="shared" si="1"/>
        <v>1254000</v>
      </c>
      <c r="G44" s="1">
        <f t="shared" si="5"/>
        <v>4137000</v>
      </c>
      <c r="H44" s="1">
        <f t="shared" si="8"/>
        <v>2514000</v>
      </c>
      <c r="I44" s="1">
        <f t="shared" si="2"/>
        <v>6651000</v>
      </c>
      <c r="J44" s="1">
        <f t="shared" si="6"/>
        <v>108275045.96000001</v>
      </c>
      <c r="L44" s="1"/>
    </row>
    <row r="45" spans="1:12" ht="12.75">
      <c r="A45">
        <v>2042</v>
      </c>
      <c r="B45" s="1">
        <f t="shared" si="7"/>
        <v>1850000</v>
      </c>
      <c r="C45" s="1">
        <f t="shared" si="3"/>
        <v>33229834</v>
      </c>
      <c r="D45" s="1">
        <f t="shared" si="0"/>
        <v>555000</v>
      </c>
      <c r="E45" s="1">
        <f t="shared" si="4"/>
        <v>735000</v>
      </c>
      <c r="F45" s="1">
        <f t="shared" si="1"/>
        <v>1290000</v>
      </c>
      <c r="G45" s="1">
        <f t="shared" si="5"/>
        <v>4263000</v>
      </c>
      <c r="H45" s="1">
        <f t="shared" si="8"/>
        <v>2585000</v>
      </c>
      <c r="I45" s="1">
        <f t="shared" si="2"/>
        <v>6848000</v>
      </c>
      <c r="J45" s="1">
        <f t="shared" si="6"/>
        <v>115123045.96000001</v>
      </c>
      <c r="L45" s="1"/>
    </row>
    <row r="46" spans="1:12" ht="12.75">
      <c r="A46">
        <v>2043</v>
      </c>
      <c r="B46" s="1">
        <f t="shared" si="7"/>
        <v>1900000</v>
      </c>
      <c r="C46" s="1">
        <f t="shared" si="3"/>
        <v>35129834</v>
      </c>
      <c r="D46" s="1">
        <f t="shared" si="0"/>
        <v>570000</v>
      </c>
      <c r="E46" s="1">
        <f t="shared" si="4"/>
        <v>756000</v>
      </c>
      <c r="F46" s="1">
        <f t="shared" si="1"/>
        <v>1326000</v>
      </c>
      <c r="G46" s="1">
        <f t="shared" si="5"/>
        <v>4389000</v>
      </c>
      <c r="H46" s="1">
        <f t="shared" si="8"/>
        <v>2656000</v>
      </c>
      <c r="I46" s="1">
        <f t="shared" si="2"/>
        <v>7045000</v>
      </c>
      <c r="J46" s="1">
        <f t="shared" si="6"/>
        <v>122168045.96000001</v>
      </c>
      <c r="L46" s="1"/>
    </row>
    <row r="47" spans="1:12" ht="12.75">
      <c r="A47">
        <v>2044</v>
      </c>
      <c r="B47" s="1">
        <f t="shared" si="7"/>
        <v>1950000</v>
      </c>
      <c r="C47" s="1">
        <f t="shared" si="3"/>
        <v>37079834</v>
      </c>
      <c r="D47" s="1">
        <f t="shared" si="0"/>
        <v>585000</v>
      </c>
      <c r="E47" s="1">
        <f t="shared" si="4"/>
        <v>777000</v>
      </c>
      <c r="F47" s="1">
        <f t="shared" si="1"/>
        <v>1362000</v>
      </c>
      <c r="G47" s="1">
        <f t="shared" si="5"/>
        <v>4515000</v>
      </c>
      <c r="H47" s="1">
        <f t="shared" si="8"/>
        <v>2727000</v>
      </c>
      <c r="I47" s="1">
        <f t="shared" si="2"/>
        <v>7242000</v>
      </c>
      <c r="J47" s="1">
        <f t="shared" si="6"/>
        <v>129410045.96000001</v>
      </c>
      <c r="L47" s="1"/>
    </row>
    <row r="48" spans="1:12" ht="12.75">
      <c r="A48" s="6">
        <v>2045</v>
      </c>
      <c r="B48" s="7">
        <f t="shared" si="7"/>
        <v>2000000</v>
      </c>
      <c r="C48" s="7">
        <f t="shared" si="3"/>
        <v>39079834</v>
      </c>
      <c r="D48" s="7">
        <f t="shared" si="0"/>
        <v>600000</v>
      </c>
      <c r="E48" s="7">
        <f t="shared" si="4"/>
        <v>798000</v>
      </c>
      <c r="F48" s="7">
        <f t="shared" si="1"/>
        <v>1398000</v>
      </c>
      <c r="G48" s="7">
        <f t="shared" si="5"/>
        <v>4641000</v>
      </c>
      <c r="H48" s="7">
        <f t="shared" si="8"/>
        <v>2798000</v>
      </c>
      <c r="I48" s="7">
        <f t="shared" si="2"/>
        <v>7439000</v>
      </c>
      <c r="J48" s="11">
        <f t="shared" si="6"/>
        <v>136849045.96</v>
      </c>
      <c r="L48" s="1"/>
    </row>
    <row r="49" ht="12.75">
      <c r="L49" s="1"/>
    </row>
    <row r="50" ht="12.75">
      <c r="B50" s="2" t="s">
        <v>57</v>
      </c>
    </row>
    <row r="51" ht="12.75">
      <c r="B51" t="s">
        <v>58</v>
      </c>
    </row>
    <row r="52" ht="12.75">
      <c r="B52" t="s">
        <v>65</v>
      </c>
    </row>
    <row r="53" ht="12.75">
      <c r="B53" t="s">
        <v>56</v>
      </c>
    </row>
    <row r="54" ht="12.75">
      <c r="B54" s="1" t="s">
        <v>60</v>
      </c>
    </row>
    <row r="55" ht="12.75">
      <c r="B55" s="1" t="s">
        <v>66</v>
      </c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zoomScale="120" zoomScaleNormal="120" workbookViewId="0" topLeftCell="A1">
      <selection activeCell="A2" sqref="A2"/>
    </sheetView>
  </sheetViews>
  <sheetFormatPr defaultColWidth="11.421875" defaultRowHeight="12.75"/>
  <cols>
    <col min="2" max="3" width="12.7109375" style="1" customWidth="1"/>
    <col min="4" max="9" width="11.421875" style="1" customWidth="1"/>
    <col min="10" max="10" width="13.00390625" style="1" customWidth="1"/>
    <col min="12" max="12" width="13.00390625" style="0" customWidth="1"/>
  </cols>
  <sheetData>
    <row r="1" ht="15.75">
      <c r="A1" s="12" t="s">
        <v>67</v>
      </c>
    </row>
    <row r="2" spans="1:17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34" customFormat="1" ht="29.25" customHeight="1">
      <c r="A3" s="32" t="s">
        <v>61</v>
      </c>
      <c r="B3" s="32"/>
      <c r="C3" s="32"/>
      <c r="D3" s="32"/>
      <c r="E3" s="32"/>
      <c r="F3" s="32"/>
      <c r="G3" s="33"/>
      <c r="H3" s="44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12" t="s">
        <v>45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.75">
      <c r="A5" s="19" t="s">
        <v>62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.75">
      <c r="A6" s="19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5.75">
      <c r="A7" s="19" t="s">
        <v>48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5.75">
      <c r="A8" s="19" t="s">
        <v>44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5.75">
      <c r="A9" s="19" t="s">
        <v>49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5.75">
      <c r="A10" s="19" t="s">
        <v>46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6.5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.75">
      <c r="A14" s="35"/>
      <c r="B14" s="36"/>
      <c r="C14" s="36"/>
      <c r="D14" s="36" t="s">
        <v>55</v>
      </c>
      <c r="E14" s="36"/>
      <c r="F14" s="36"/>
      <c r="G14" s="36"/>
      <c r="H14" s="36"/>
      <c r="I14" s="36"/>
      <c r="J14" s="37"/>
      <c r="K14" s="12"/>
      <c r="L14" s="12"/>
      <c r="M14" s="12"/>
      <c r="N14" s="12"/>
      <c r="O14" s="12"/>
      <c r="P14" s="12"/>
      <c r="Q14" s="12"/>
    </row>
    <row r="15" spans="1:10" ht="13.5" thickBot="1">
      <c r="A15" s="45">
        <v>0.1</v>
      </c>
      <c r="B15" s="39" t="s">
        <v>13</v>
      </c>
      <c r="C15" s="40">
        <v>0.3</v>
      </c>
      <c r="D15" s="39" t="s">
        <v>11</v>
      </c>
      <c r="E15" s="42">
        <v>3.5</v>
      </c>
      <c r="F15" s="39" t="s">
        <v>3</v>
      </c>
      <c r="G15" s="40">
        <v>0.6</v>
      </c>
      <c r="H15" s="39" t="s">
        <v>1</v>
      </c>
      <c r="I15" s="46">
        <v>170000</v>
      </c>
      <c r="J15" s="41" t="s">
        <v>64</v>
      </c>
    </row>
    <row r="16" spans="2:10" ht="12.75">
      <c r="B16"/>
      <c r="C16"/>
      <c r="D16"/>
      <c r="E16"/>
      <c r="F16"/>
      <c r="G16"/>
      <c r="H16"/>
      <c r="I16"/>
      <c r="J16"/>
    </row>
    <row r="17" spans="1:12" ht="12.75">
      <c r="A17" s="30" t="s">
        <v>9</v>
      </c>
      <c r="B17" s="31" t="s">
        <v>0</v>
      </c>
      <c r="C17" s="31" t="s">
        <v>40</v>
      </c>
      <c r="D17" s="31" t="s">
        <v>12</v>
      </c>
      <c r="E17" s="31" t="s">
        <v>50</v>
      </c>
      <c r="F17" s="1" t="s">
        <v>51</v>
      </c>
      <c r="G17" s="31" t="s">
        <v>2</v>
      </c>
      <c r="H17" s="31" t="s">
        <v>53</v>
      </c>
      <c r="I17" s="31" t="s">
        <v>52</v>
      </c>
      <c r="J17" s="31" t="s">
        <v>54</v>
      </c>
      <c r="K17" s="31"/>
      <c r="L17" s="31"/>
    </row>
    <row r="18" spans="1:11" ht="12.75">
      <c r="A18">
        <v>2013</v>
      </c>
      <c r="B18" s="1">
        <v>127000</v>
      </c>
      <c r="C18" s="1">
        <f>B18</f>
        <v>127000</v>
      </c>
      <c r="D18" s="1">
        <f aca="true" t="shared" si="0" ref="D18:D50">B18*$C$15</f>
        <v>38100</v>
      </c>
      <c r="E18" s="1">
        <v>0</v>
      </c>
      <c r="F18" s="1">
        <f aca="true" t="shared" si="1" ref="F18:F50">D18+E18</f>
        <v>38100</v>
      </c>
      <c r="G18" s="1">
        <v>0</v>
      </c>
      <c r="H18" s="1">
        <f aca="true" t="shared" si="2" ref="H18:H50">B18+E18</f>
        <v>127000</v>
      </c>
      <c r="I18" s="1">
        <f aca="true" t="shared" si="3" ref="I18:I50">B18+E18+G18</f>
        <v>127000</v>
      </c>
      <c r="J18" s="1">
        <f>I18</f>
        <v>127000</v>
      </c>
      <c r="K18" s="1"/>
    </row>
    <row r="19" spans="1:11" ht="12.75">
      <c r="A19">
        <v>2014</v>
      </c>
      <c r="B19" s="1">
        <v>202834</v>
      </c>
      <c r="C19" s="1">
        <f aca="true" t="shared" si="4" ref="C19:C50">B19+C18</f>
        <v>329834</v>
      </c>
      <c r="D19" s="1">
        <f t="shared" si="0"/>
        <v>60850.2</v>
      </c>
      <c r="E19" s="1">
        <v>0</v>
      </c>
      <c r="F19" s="1">
        <f t="shared" si="1"/>
        <v>60850.2</v>
      </c>
      <c r="G19" s="1">
        <v>0</v>
      </c>
      <c r="H19" s="1">
        <f t="shared" si="2"/>
        <v>202834</v>
      </c>
      <c r="I19" s="1">
        <f t="shared" si="3"/>
        <v>202834</v>
      </c>
      <c r="J19" s="1">
        <f aca="true" t="shared" si="5" ref="J19:J50">I19+J18</f>
        <v>329834</v>
      </c>
      <c r="K19" s="1"/>
    </row>
    <row r="20" spans="1:12" ht="12.75">
      <c r="A20">
        <v>2015</v>
      </c>
      <c r="B20" s="47">
        <f>I15</f>
        <v>170000</v>
      </c>
      <c r="C20" s="1">
        <f t="shared" si="4"/>
        <v>499834</v>
      </c>
      <c r="D20" s="1">
        <f t="shared" si="0"/>
        <v>51000</v>
      </c>
      <c r="E20" s="1">
        <f aca="true" t="shared" si="6" ref="E20:E50">(B18-D18)*$G$15</f>
        <v>53340</v>
      </c>
      <c r="F20" s="1">
        <f t="shared" si="1"/>
        <v>104340</v>
      </c>
      <c r="G20" s="1">
        <f aca="true" t="shared" si="7" ref="G20:G50">F18*$E$15</f>
        <v>133350</v>
      </c>
      <c r="H20" s="1">
        <f t="shared" si="2"/>
        <v>223340</v>
      </c>
      <c r="I20" s="1">
        <f t="shared" si="3"/>
        <v>356690</v>
      </c>
      <c r="J20" s="1">
        <f t="shared" si="5"/>
        <v>686524</v>
      </c>
      <c r="L20" s="1"/>
    </row>
    <row r="21" spans="1:12" ht="12.75">
      <c r="A21">
        <v>2016</v>
      </c>
      <c r="B21" s="1">
        <f>B20*(1+$A$15)</f>
        <v>187000.00000000003</v>
      </c>
      <c r="C21" s="1">
        <f t="shared" si="4"/>
        <v>686834</v>
      </c>
      <c r="D21" s="1">
        <f t="shared" si="0"/>
        <v>56100.00000000001</v>
      </c>
      <c r="E21" s="1">
        <f t="shared" si="6"/>
        <v>85190.27999999998</v>
      </c>
      <c r="F21" s="1">
        <f t="shared" si="1"/>
        <v>141290.28</v>
      </c>
      <c r="G21" s="1">
        <f t="shared" si="7"/>
        <v>212975.69999999998</v>
      </c>
      <c r="H21" s="1">
        <f t="shared" si="2"/>
        <v>272190.28</v>
      </c>
      <c r="I21" s="1">
        <f t="shared" si="3"/>
        <v>485165.98</v>
      </c>
      <c r="J21" s="1">
        <f t="shared" si="5"/>
        <v>1171689.98</v>
      </c>
      <c r="L21" s="1"/>
    </row>
    <row r="22" spans="1:12" ht="12.75">
      <c r="A22">
        <v>2017</v>
      </c>
      <c r="B22" s="1">
        <f aca="true" t="shared" si="8" ref="B22:B50">B21*(1+$A$15)</f>
        <v>205700.00000000006</v>
      </c>
      <c r="C22" s="1">
        <f t="shared" si="4"/>
        <v>892534</v>
      </c>
      <c r="D22" s="1">
        <f t="shared" si="0"/>
        <v>61710.000000000015</v>
      </c>
      <c r="E22" s="1">
        <f t="shared" si="6"/>
        <v>71400</v>
      </c>
      <c r="F22" s="1">
        <f t="shared" si="1"/>
        <v>133110</v>
      </c>
      <c r="G22" s="1">
        <f t="shared" si="7"/>
        <v>365190</v>
      </c>
      <c r="H22" s="1">
        <f t="shared" si="2"/>
        <v>277100.00000000006</v>
      </c>
      <c r="I22" s="1">
        <f t="shared" si="3"/>
        <v>642290</v>
      </c>
      <c r="J22" s="1">
        <f t="shared" si="5"/>
        <v>1813979.98</v>
      </c>
      <c r="L22" s="1"/>
    </row>
    <row r="23" spans="1:12" ht="12.75">
      <c r="A23">
        <v>2018</v>
      </c>
      <c r="B23" s="1">
        <f t="shared" si="8"/>
        <v>226270.0000000001</v>
      </c>
      <c r="C23" s="1">
        <f t="shared" si="4"/>
        <v>1118804</v>
      </c>
      <c r="D23" s="1">
        <f t="shared" si="0"/>
        <v>67881.00000000003</v>
      </c>
      <c r="E23" s="1">
        <f t="shared" si="6"/>
        <v>78540.00000000001</v>
      </c>
      <c r="F23" s="1">
        <f t="shared" si="1"/>
        <v>146421.00000000006</v>
      </c>
      <c r="G23" s="1">
        <f t="shared" si="7"/>
        <v>494515.98</v>
      </c>
      <c r="H23" s="1">
        <f t="shared" si="2"/>
        <v>304810.0000000001</v>
      </c>
      <c r="I23" s="1">
        <f t="shared" si="3"/>
        <v>799325.9800000001</v>
      </c>
      <c r="J23" s="1">
        <f t="shared" si="5"/>
        <v>2613305.96</v>
      </c>
      <c r="L23" s="1"/>
    </row>
    <row r="24" spans="1:12" ht="12.75">
      <c r="A24">
        <v>2019</v>
      </c>
      <c r="B24" s="1">
        <f t="shared" si="8"/>
        <v>248897.00000000012</v>
      </c>
      <c r="C24" s="1">
        <f t="shared" si="4"/>
        <v>1367701</v>
      </c>
      <c r="D24" s="1">
        <f t="shared" si="0"/>
        <v>74669.10000000003</v>
      </c>
      <c r="E24" s="1">
        <f t="shared" si="6"/>
        <v>86394.00000000003</v>
      </c>
      <c r="F24" s="1">
        <f t="shared" si="1"/>
        <v>161063.10000000006</v>
      </c>
      <c r="G24" s="1">
        <f t="shared" si="7"/>
        <v>465885</v>
      </c>
      <c r="H24" s="1">
        <f t="shared" si="2"/>
        <v>335291.0000000001</v>
      </c>
      <c r="I24" s="1">
        <f t="shared" si="3"/>
        <v>801176.0000000001</v>
      </c>
      <c r="J24" s="1">
        <f t="shared" si="5"/>
        <v>3414481.96</v>
      </c>
      <c r="L24" s="1"/>
    </row>
    <row r="25" spans="1:12" ht="12.75">
      <c r="A25">
        <v>2020</v>
      </c>
      <c r="B25" s="1">
        <f t="shared" si="8"/>
        <v>273786.7000000001</v>
      </c>
      <c r="C25" s="1">
        <f t="shared" si="4"/>
        <v>1641487.7000000002</v>
      </c>
      <c r="D25" s="1">
        <f t="shared" si="0"/>
        <v>82136.01000000004</v>
      </c>
      <c r="E25" s="1">
        <f t="shared" si="6"/>
        <v>95033.40000000004</v>
      </c>
      <c r="F25" s="1">
        <f t="shared" si="1"/>
        <v>177169.4100000001</v>
      </c>
      <c r="G25" s="1">
        <f t="shared" si="7"/>
        <v>512473.50000000023</v>
      </c>
      <c r="H25" s="1">
        <f t="shared" si="2"/>
        <v>368820.10000000015</v>
      </c>
      <c r="I25" s="1">
        <f t="shared" si="3"/>
        <v>881293.6000000003</v>
      </c>
      <c r="J25" s="1">
        <f t="shared" si="5"/>
        <v>4295775.5600000005</v>
      </c>
      <c r="L25" s="1"/>
    </row>
    <row r="26" spans="1:12" ht="12.75">
      <c r="A26">
        <v>2021</v>
      </c>
      <c r="B26" s="1">
        <f t="shared" si="8"/>
        <v>301165.37000000017</v>
      </c>
      <c r="C26" s="1">
        <f t="shared" si="4"/>
        <v>1942653.0700000003</v>
      </c>
      <c r="D26" s="1">
        <f t="shared" si="0"/>
        <v>90349.61100000005</v>
      </c>
      <c r="E26" s="1">
        <f t="shared" si="6"/>
        <v>104536.74000000005</v>
      </c>
      <c r="F26" s="1">
        <f t="shared" si="1"/>
        <v>194886.35100000008</v>
      </c>
      <c r="G26" s="1">
        <f t="shared" si="7"/>
        <v>563720.8500000002</v>
      </c>
      <c r="H26" s="1">
        <f t="shared" si="2"/>
        <v>405702.1100000002</v>
      </c>
      <c r="I26" s="1">
        <f t="shared" si="3"/>
        <v>969422.9600000004</v>
      </c>
      <c r="J26" s="1">
        <f t="shared" si="5"/>
        <v>5265198.520000001</v>
      </c>
      <c r="L26" s="1"/>
    </row>
    <row r="27" spans="1:12" ht="12.75">
      <c r="A27">
        <v>2022</v>
      </c>
      <c r="B27" s="1">
        <f t="shared" si="8"/>
        <v>331281.90700000024</v>
      </c>
      <c r="C27" s="1">
        <f t="shared" si="4"/>
        <v>2273934.9770000004</v>
      </c>
      <c r="D27" s="1">
        <f t="shared" si="0"/>
        <v>99384.57210000006</v>
      </c>
      <c r="E27" s="1">
        <f t="shared" si="6"/>
        <v>114990.41400000005</v>
      </c>
      <c r="F27" s="1">
        <f t="shared" si="1"/>
        <v>214374.9861000001</v>
      </c>
      <c r="G27" s="1">
        <f t="shared" si="7"/>
        <v>620092.9350000003</v>
      </c>
      <c r="H27" s="1">
        <f t="shared" si="2"/>
        <v>446272.3210000003</v>
      </c>
      <c r="I27" s="1">
        <f t="shared" si="3"/>
        <v>1066365.2560000005</v>
      </c>
      <c r="J27" s="1">
        <f t="shared" si="5"/>
        <v>6331563.776000002</v>
      </c>
      <c r="L27" s="1"/>
    </row>
    <row r="28" spans="1:12" ht="12.75">
      <c r="A28">
        <v>2023</v>
      </c>
      <c r="B28" s="1">
        <f t="shared" si="8"/>
        <v>364410.0977000003</v>
      </c>
      <c r="C28" s="1">
        <f t="shared" si="4"/>
        <v>2638345.0747000007</v>
      </c>
      <c r="D28" s="1">
        <f t="shared" si="0"/>
        <v>109323.02931000009</v>
      </c>
      <c r="E28" s="1">
        <f t="shared" si="6"/>
        <v>126489.45540000008</v>
      </c>
      <c r="F28" s="1">
        <f t="shared" si="1"/>
        <v>235812.48471000016</v>
      </c>
      <c r="G28" s="1">
        <f t="shared" si="7"/>
        <v>682102.2285000003</v>
      </c>
      <c r="H28" s="1">
        <f t="shared" si="2"/>
        <v>490899.55310000037</v>
      </c>
      <c r="I28" s="1">
        <f t="shared" si="3"/>
        <v>1173001.7816000008</v>
      </c>
      <c r="J28" s="1">
        <f t="shared" si="5"/>
        <v>7504565.557600003</v>
      </c>
      <c r="L28" s="1"/>
    </row>
    <row r="29" spans="1:12" ht="12.75">
      <c r="A29">
        <v>2024</v>
      </c>
      <c r="B29" s="1">
        <f t="shared" si="8"/>
        <v>400851.10747000034</v>
      </c>
      <c r="C29" s="1">
        <f t="shared" si="4"/>
        <v>3039196.182170001</v>
      </c>
      <c r="D29" s="1">
        <f t="shared" si="0"/>
        <v>120255.3322410001</v>
      </c>
      <c r="E29" s="1">
        <f t="shared" si="6"/>
        <v>139138.4009400001</v>
      </c>
      <c r="F29" s="1">
        <f t="shared" si="1"/>
        <v>259393.73318100022</v>
      </c>
      <c r="G29" s="1">
        <f t="shared" si="7"/>
        <v>750312.4513500003</v>
      </c>
      <c r="H29" s="1">
        <f t="shared" si="2"/>
        <v>539989.5084100005</v>
      </c>
      <c r="I29" s="1">
        <f t="shared" si="3"/>
        <v>1290301.959760001</v>
      </c>
      <c r="J29" s="1">
        <f t="shared" si="5"/>
        <v>8794867.517360004</v>
      </c>
      <c r="L29" s="1"/>
    </row>
    <row r="30" spans="1:12" ht="12.75">
      <c r="A30">
        <v>2025</v>
      </c>
      <c r="B30" s="1">
        <f t="shared" si="8"/>
        <v>440936.2182170004</v>
      </c>
      <c r="C30" s="1">
        <f t="shared" si="4"/>
        <v>3480132.400387001</v>
      </c>
      <c r="D30" s="1">
        <f t="shared" si="0"/>
        <v>132280.86546510013</v>
      </c>
      <c r="E30" s="1">
        <f t="shared" si="6"/>
        <v>153052.24103400012</v>
      </c>
      <c r="F30" s="1">
        <f t="shared" si="1"/>
        <v>285333.1064991002</v>
      </c>
      <c r="G30" s="1">
        <f t="shared" si="7"/>
        <v>825343.6964850005</v>
      </c>
      <c r="H30" s="1">
        <f t="shared" si="2"/>
        <v>593988.4592510005</v>
      </c>
      <c r="I30" s="1">
        <f t="shared" si="3"/>
        <v>1419332.1557360012</v>
      </c>
      <c r="J30" s="1">
        <f t="shared" si="5"/>
        <v>10214199.673096005</v>
      </c>
      <c r="L30" s="1"/>
    </row>
    <row r="31" spans="1:12" ht="12.75">
      <c r="A31">
        <v>2026</v>
      </c>
      <c r="B31" s="1">
        <f t="shared" si="8"/>
        <v>485029.8400387005</v>
      </c>
      <c r="C31" s="1">
        <f t="shared" si="4"/>
        <v>3965162.2404257017</v>
      </c>
      <c r="D31" s="1">
        <f t="shared" si="0"/>
        <v>145508.95201161015</v>
      </c>
      <c r="E31" s="1">
        <f t="shared" si="6"/>
        <v>168357.46513740014</v>
      </c>
      <c r="F31" s="1">
        <f t="shared" si="1"/>
        <v>313866.4171490103</v>
      </c>
      <c r="G31" s="1">
        <f t="shared" si="7"/>
        <v>907878.0661335008</v>
      </c>
      <c r="H31" s="1">
        <f t="shared" si="2"/>
        <v>653387.3051761007</v>
      </c>
      <c r="I31" s="1">
        <f t="shared" si="3"/>
        <v>1561265.3713096015</v>
      </c>
      <c r="J31" s="1">
        <f t="shared" si="5"/>
        <v>11775465.044405606</v>
      </c>
      <c r="L31" s="1"/>
    </row>
    <row r="32" spans="1:12" ht="12.75">
      <c r="A32">
        <v>2027</v>
      </c>
      <c r="B32" s="1">
        <f t="shared" si="8"/>
        <v>533532.8240425705</v>
      </c>
      <c r="C32" s="1">
        <f t="shared" si="4"/>
        <v>4498695.064468272</v>
      </c>
      <c r="D32" s="1">
        <f t="shared" si="0"/>
        <v>160059.84721277116</v>
      </c>
      <c r="E32" s="1">
        <f t="shared" si="6"/>
        <v>185193.21165114018</v>
      </c>
      <c r="F32" s="1">
        <f t="shared" si="1"/>
        <v>345253.0588639113</v>
      </c>
      <c r="G32" s="1">
        <f t="shared" si="7"/>
        <v>998665.8727468508</v>
      </c>
      <c r="H32" s="1">
        <f t="shared" si="2"/>
        <v>718726.0356937107</v>
      </c>
      <c r="I32" s="1">
        <f t="shared" si="3"/>
        <v>1717391.9084405615</v>
      </c>
      <c r="J32" s="1">
        <f t="shared" si="5"/>
        <v>13492856.952846168</v>
      </c>
      <c r="L32" s="1"/>
    </row>
    <row r="33" spans="1:12" ht="12.75">
      <c r="A33">
        <v>2028</v>
      </c>
      <c r="B33" s="1">
        <f t="shared" si="8"/>
        <v>586886.1064468276</v>
      </c>
      <c r="C33" s="1">
        <f t="shared" si="4"/>
        <v>5085581.1709151</v>
      </c>
      <c r="D33" s="1">
        <f t="shared" si="0"/>
        <v>176065.8319340483</v>
      </c>
      <c r="E33" s="1">
        <f t="shared" si="6"/>
        <v>203712.5328162542</v>
      </c>
      <c r="F33" s="1">
        <f t="shared" si="1"/>
        <v>379778.3647503025</v>
      </c>
      <c r="G33" s="1">
        <f t="shared" si="7"/>
        <v>1098532.460021536</v>
      </c>
      <c r="H33" s="1">
        <f t="shared" si="2"/>
        <v>790598.6392630818</v>
      </c>
      <c r="I33" s="1">
        <f t="shared" si="3"/>
        <v>1889131.099284618</v>
      </c>
      <c r="J33" s="1">
        <f t="shared" si="5"/>
        <v>15381988.052130785</v>
      </c>
      <c r="L33" s="1"/>
    </row>
    <row r="34" spans="1:12" ht="12.75">
      <c r="A34">
        <v>2029</v>
      </c>
      <c r="B34" s="1">
        <f t="shared" si="8"/>
        <v>645574.7170915104</v>
      </c>
      <c r="C34" s="1">
        <f t="shared" si="4"/>
        <v>5731155.88800661</v>
      </c>
      <c r="D34" s="1">
        <f t="shared" si="0"/>
        <v>193672.41512745313</v>
      </c>
      <c r="E34" s="1">
        <f t="shared" si="6"/>
        <v>224083.7860978796</v>
      </c>
      <c r="F34" s="1">
        <f t="shared" si="1"/>
        <v>417756.20122533274</v>
      </c>
      <c r="G34" s="1">
        <f t="shared" si="7"/>
        <v>1208385.7060236896</v>
      </c>
      <c r="H34" s="1">
        <f t="shared" si="2"/>
        <v>869658.5031893901</v>
      </c>
      <c r="I34" s="1">
        <f t="shared" si="3"/>
        <v>2078044.2092130797</v>
      </c>
      <c r="J34" s="1">
        <f t="shared" si="5"/>
        <v>17460032.261343863</v>
      </c>
      <c r="L34" s="1"/>
    </row>
    <row r="35" spans="1:12" ht="12.75">
      <c r="A35">
        <v>2030</v>
      </c>
      <c r="B35" s="1">
        <f t="shared" si="8"/>
        <v>710132.1888006615</v>
      </c>
      <c r="C35" s="1">
        <f t="shared" si="4"/>
        <v>6441288.076807272</v>
      </c>
      <c r="D35" s="1">
        <f t="shared" si="0"/>
        <v>213039.65664019843</v>
      </c>
      <c r="E35" s="1">
        <f t="shared" si="6"/>
        <v>246492.16470766757</v>
      </c>
      <c r="F35" s="1">
        <f t="shared" si="1"/>
        <v>459531.821347866</v>
      </c>
      <c r="G35" s="1">
        <f t="shared" si="7"/>
        <v>1329224.2766260589</v>
      </c>
      <c r="H35" s="1">
        <f t="shared" si="2"/>
        <v>956624.353508329</v>
      </c>
      <c r="I35" s="1">
        <f t="shared" si="3"/>
        <v>2285848.630134388</v>
      </c>
      <c r="J35" s="1">
        <f t="shared" si="5"/>
        <v>19745880.89147825</v>
      </c>
      <c r="L35" s="1"/>
    </row>
    <row r="36" spans="1:12" ht="12.75">
      <c r="A36">
        <v>2031</v>
      </c>
      <c r="B36" s="1">
        <f t="shared" si="8"/>
        <v>781145.4076807277</v>
      </c>
      <c r="C36" s="1">
        <f t="shared" si="4"/>
        <v>7222433.484487999</v>
      </c>
      <c r="D36" s="1">
        <f t="shared" si="0"/>
        <v>234343.6223042183</v>
      </c>
      <c r="E36" s="1">
        <f t="shared" si="6"/>
        <v>271141.38117843436</v>
      </c>
      <c r="F36" s="1">
        <f t="shared" si="1"/>
        <v>505485.00348265265</v>
      </c>
      <c r="G36" s="1">
        <f t="shared" si="7"/>
        <v>1462146.7042886645</v>
      </c>
      <c r="H36" s="1">
        <f t="shared" si="2"/>
        <v>1052286.788859162</v>
      </c>
      <c r="I36" s="1">
        <f t="shared" si="3"/>
        <v>2514433.4931478268</v>
      </c>
      <c r="J36" s="1">
        <f t="shared" si="5"/>
        <v>22260314.38462608</v>
      </c>
      <c r="L36" s="1"/>
    </row>
    <row r="37" spans="1:12" ht="12.75">
      <c r="A37">
        <v>2032</v>
      </c>
      <c r="B37" s="1">
        <f t="shared" si="8"/>
        <v>859259.9484488005</v>
      </c>
      <c r="C37" s="1">
        <f t="shared" si="4"/>
        <v>8081693.4329368</v>
      </c>
      <c r="D37" s="1">
        <f t="shared" si="0"/>
        <v>257777.98453464013</v>
      </c>
      <c r="E37" s="1">
        <f t="shared" si="6"/>
        <v>298255.51929627784</v>
      </c>
      <c r="F37" s="1">
        <f t="shared" si="1"/>
        <v>556033.503830918</v>
      </c>
      <c r="G37" s="1">
        <f t="shared" si="7"/>
        <v>1608361.3747175308</v>
      </c>
      <c r="H37" s="1">
        <f t="shared" si="2"/>
        <v>1157515.4677450783</v>
      </c>
      <c r="I37" s="1">
        <f t="shared" si="3"/>
        <v>2765876.842462609</v>
      </c>
      <c r="J37" s="1">
        <f t="shared" si="5"/>
        <v>25026191.22708869</v>
      </c>
      <c r="L37" s="1"/>
    </row>
    <row r="38" spans="1:12" ht="12.75">
      <c r="A38">
        <v>2033</v>
      </c>
      <c r="B38" s="1">
        <f t="shared" si="8"/>
        <v>945185.9432936806</v>
      </c>
      <c r="C38" s="1">
        <f t="shared" si="4"/>
        <v>9026879.37623048</v>
      </c>
      <c r="D38" s="1">
        <f t="shared" si="0"/>
        <v>283555.78298810415</v>
      </c>
      <c r="E38" s="1">
        <f t="shared" si="6"/>
        <v>328081.0712259056</v>
      </c>
      <c r="F38" s="1">
        <f t="shared" si="1"/>
        <v>611636.8542140098</v>
      </c>
      <c r="G38" s="1">
        <f t="shared" si="7"/>
        <v>1769197.5121892842</v>
      </c>
      <c r="H38" s="1">
        <f t="shared" si="2"/>
        <v>1273267.0145195862</v>
      </c>
      <c r="I38" s="1">
        <f t="shared" si="3"/>
        <v>3042464.52670887</v>
      </c>
      <c r="J38" s="1">
        <f t="shared" si="5"/>
        <v>28068655.75379756</v>
      </c>
      <c r="L38" s="1"/>
    </row>
    <row r="39" spans="1:12" ht="12.75">
      <c r="A39">
        <v>2034</v>
      </c>
      <c r="B39" s="1">
        <f t="shared" si="8"/>
        <v>1039704.5376230486</v>
      </c>
      <c r="C39" s="1">
        <f t="shared" si="4"/>
        <v>10066583.913853528</v>
      </c>
      <c r="D39" s="1">
        <f t="shared" si="0"/>
        <v>311911.36128691456</v>
      </c>
      <c r="E39" s="1">
        <f t="shared" si="6"/>
        <v>360889.1783484962</v>
      </c>
      <c r="F39" s="1">
        <f t="shared" si="1"/>
        <v>672800.5396354108</v>
      </c>
      <c r="G39" s="1">
        <f t="shared" si="7"/>
        <v>1946117.263408213</v>
      </c>
      <c r="H39" s="1">
        <f t="shared" si="2"/>
        <v>1400593.7159715449</v>
      </c>
      <c r="I39" s="1">
        <f t="shared" si="3"/>
        <v>3346710.979379758</v>
      </c>
      <c r="J39" s="1">
        <f t="shared" si="5"/>
        <v>31415366.73317732</v>
      </c>
      <c r="L39" s="1"/>
    </row>
    <row r="40" spans="1:12" ht="12.75">
      <c r="A40" s="8">
        <v>2035</v>
      </c>
      <c r="B40" s="9">
        <f t="shared" si="8"/>
        <v>1143674.9913853535</v>
      </c>
      <c r="C40" s="9">
        <f t="shared" si="4"/>
        <v>11210258.905238882</v>
      </c>
      <c r="D40" s="9">
        <f t="shared" si="0"/>
        <v>343102.49741560605</v>
      </c>
      <c r="E40" s="9">
        <f t="shared" si="6"/>
        <v>396978.0961833458</v>
      </c>
      <c r="F40" s="9">
        <f t="shared" si="1"/>
        <v>740080.5935989518</v>
      </c>
      <c r="G40" s="9">
        <f t="shared" si="7"/>
        <v>2140728.9897490344</v>
      </c>
      <c r="H40" s="9">
        <f t="shared" si="2"/>
        <v>1540653.0875686994</v>
      </c>
      <c r="I40" s="9">
        <f t="shared" si="3"/>
        <v>3681382.077317734</v>
      </c>
      <c r="J40" s="10">
        <f t="shared" si="5"/>
        <v>35096748.810495056</v>
      </c>
      <c r="K40" s="43"/>
      <c r="L40" s="1"/>
    </row>
    <row r="41" spans="1:12" ht="12.75">
      <c r="A41">
        <v>2036</v>
      </c>
      <c r="B41" s="1">
        <f t="shared" si="8"/>
        <v>1258042.490523889</v>
      </c>
      <c r="C41" s="1">
        <f t="shared" si="4"/>
        <v>12468301.395762771</v>
      </c>
      <c r="D41" s="1">
        <f t="shared" si="0"/>
        <v>377412.74715716665</v>
      </c>
      <c r="E41" s="1">
        <f t="shared" si="6"/>
        <v>436675.90580168046</v>
      </c>
      <c r="F41" s="1">
        <f t="shared" si="1"/>
        <v>814088.6529588471</v>
      </c>
      <c r="G41" s="1">
        <f t="shared" si="7"/>
        <v>2354801.888723938</v>
      </c>
      <c r="H41" s="1">
        <f t="shared" si="2"/>
        <v>1694718.3963255694</v>
      </c>
      <c r="I41" s="1">
        <f t="shared" si="3"/>
        <v>4049520.2850495074</v>
      </c>
      <c r="J41" s="1">
        <f t="shared" si="5"/>
        <v>39146269.09554456</v>
      </c>
      <c r="L41" s="1"/>
    </row>
    <row r="42" spans="1:12" ht="12.75">
      <c r="A42">
        <v>2037</v>
      </c>
      <c r="B42" s="1">
        <f t="shared" si="8"/>
        <v>1383846.739576278</v>
      </c>
      <c r="C42" s="1">
        <f t="shared" si="4"/>
        <v>13852148.13533905</v>
      </c>
      <c r="D42" s="1">
        <f t="shared" si="0"/>
        <v>415154.0218728834</v>
      </c>
      <c r="E42" s="1">
        <f t="shared" si="6"/>
        <v>480343.49638184847</v>
      </c>
      <c r="F42" s="1">
        <f t="shared" si="1"/>
        <v>895497.5182547318</v>
      </c>
      <c r="G42" s="1">
        <f t="shared" si="7"/>
        <v>2590282.0775963315</v>
      </c>
      <c r="H42" s="1">
        <f t="shared" si="2"/>
        <v>1864190.2359581264</v>
      </c>
      <c r="I42" s="1">
        <f t="shared" si="3"/>
        <v>4454472.313554458</v>
      </c>
      <c r="J42" s="1">
        <f t="shared" si="5"/>
        <v>43600741.40909902</v>
      </c>
      <c r="L42" s="1"/>
    </row>
    <row r="43" spans="1:12" ht="12.75">
      <c r="A43">
        <v>2038</v>
      </c>
      <c r="B43" s="1">
        <f t="shared" si="8"/>
        <v>1522231.413533906</v>
      </c>
      <c r="C43" s="1">
        <f t="shared" si="4"/>
        <v>15374379.548872955</v>
      </c>
      <c r="D43" s="1">
        <f t="shared" si="0"/>
        <v>456669.42406017176</v>
      </c>
      <c r="E43" s="1">
        <f t="shared" si="6"/>
        <v>528377.8460200334</v>
      </c>
      <c r="F43" s="1">
        <f t="shared" si="1"/>
        <v>985047.270080205</v>
      </c>
      <c r="G43" s="1">
        <f t="shared" si="7"/>
        <v>2849310.2853559647</v>
      </c>
      <c r="H43" s="1">
        <f t="shared" si="2"/>
        <v>2050609.2595539393</v>
      </c>
      <c r="I43" s="1">
        <f t="shared" si="3"/>
        <v>4899919.544909904</v>
      </c>
      <c r="J43" s="1">
        <f t="shared" si="5"/>
        <v>48500660.95400892</v>
      </c>
      <c r="L43" s="1"/>
    </row>
    <row r="44" spans="1:12" ht="12.75">
      <c r="A44">
        <v>2039</v>
      </c>
      <c r="B44" s="1">
        <f t="shared" si="8"/>
        <v>1674454.5548872966</v>
      </c>
      <c r="C44" s="1">
        <f t="shared" si="4"/>
        <v>17048834.10376025</v>
      </c>
      <c r="D44" s="1">
        <f t="shared" si="0"/>
        <v>502336.366466189</v>
      </c>
      <c r="E44" s="1">
        <f t="shared" si="6"/>
        <v>581215.6306220368</v>
      </c>
      <c r="F44" s="1">
        <f t="shared" si="1"/>
        <v>1083551.9970882258</v>
      </c>
      <c r="G44" s="1">
        <f t="shared" si="7"/>
        <v>3134241.3138915612</v>
      </c>
      <c r="H44" s="1">
        <f t="shared" si="2"/>
        <v>2255670.1855093334</v>
      </c>
      <c r="I44" s="1">
        <f t="shared" si="3"/>
        <v>5389911.499400895</v>
      </c>
      <c r="J44" s="1">
        <f t="shared" si="5"/>
        <v>53890572.45340982</v>
      </c>
      <c r="L44" s="1"/>
    </row>
    <row r="45" spans="1:12" ht="12.75">
      <c r="A45" s="3">
        <v>2040</v>
      </c>
      <c r="B45" s="4">
        <f t="shared" si="8"/>
        <v>1841900.0103760264</v>
      </c>
      <c r="C45" s="4">
        <f t="shared" si="4"/>
        <v>18890734.114136275</v>
      </c>
      <c r="D45" s="4">
        <f t="shared" si="0"/>
        <v>552570.0031128079</v>
      </c>
      <c r="E45" s="4">
        <f t="shared" si="6"/>
        <v>639337.1936842406</v>
      </c>
      <c r="F45" s="4">
        <f t="shared" si="1"/>
        <v>1191907.1967970484</v>
      </c>
      <c r="G45" s="4">
        <f t="shared" si="7"/>
        <v>3447665.4452807177</v>
      </c>
      <c r="H45" s="4">
        <f t="shared" si="2"/>
        <v>2481237.2040602667</v>
      </c>
      <c r="I45" s="4">
        <f t="shared" si="3"/>
        <v>5928902.649340984</v>
      </c>
      <c r="J45" s="5">
        <f t="shared" si="5"/>
        <v>59819475.10275081</v>
      </c>
      <c r="L45" s="1"/>
    </row>
    <row r="46" spans="1:12" ht="12.75">
      <c r="A46">
        <v>2041</v>
      </c>
      <c r="B46" s="1">
        <f t="shared" si="8"/>
        <v>2026090.0114136292</v>
      </c>
      <c r="C46" s="1">
        <f t="shared" si="4"/>
        <v>20916824.125549905</v>
      </c>
      <c r="D46" s="1">
        <f t="shared" si="0"/>
        <v>607827.0034240887</v>
      </c>
      <c r="E46" s="1">
        <f t="shared" si="6"/>
        <v>703270.9130526645</v>
      </c>
      <c r="F46" s="1">
        <f t="shared" si="1"/>
        <v>1311097.916476753</v>
      </c>
      <c r="G46" s="1">
        <f t="shared" si="7"/>
        <v>3792431.9898087904</v>
      </c>
      <c r="H46" s="1">
        <f t="shared" si="2"/>
        <v>2729360.924466294</v>
      </c>
      <c r="I46" s="1">
        <f t="shared" si="3"/>
        <v>6521792.914275084</v>
      </c>
      <c r="J46" s="1">
        <f t="shared" si="5"/>
        <v>66341268.01702589</v>
      </c>
      <c r="L46" s="1"/>
    </row>
    <row r="47" spans="1:12" ht="12.75">
      <c r="A47">
        <v>2042</v>
      </c>
      <c r="B47" s="1">
        <f t="shared" si="8"/>
        <v>2228699.0125549925</v>
      </c>
      <c r="C47" s="1">
        <f t="shared" si="4"/>
        <v>23145523.138104897</v>
      </c>
      <c r="D47" s="1">
        <f t="shared" si="0"/>
        <v>668609.7037664977</v>
      </c>
      <c r="E47" s="1">
        <f t="shared" si="6"/>
        <v>773598.0043579311</v>
      </c>
      <c r="F47" s="1">
        <f t="shared" si="1"/>
        <v>1442207.7081244288</v>
      </c>
      <c r="G47" s="1">
        <f t="shared" si="7"/>
        <v>4171675.1887896694</v>
      </c>
      <c r="H47" s="1">
        <f t="shared" si="2"/>
        <v>3002297.0169129237</v>
      </c>
      <c r="I47" s="1">
        <f t="shared" si="3"/>
        <v>7173972.205702594</v>
      </c>
      <c r="J47" s="1">
        <f t="shared" si="5"/>
        <v>73515240.22272848</v>
      </c>
      <c r="L47" s="1"/>
    </row>
    <row r="48" spans="1:12" ht="12.75">
      <c r="A48">
        <v>2043</v>
      </c>
      <c r="B48" s="1">
        <f t="shared" si="8"/>
        <v>2451568.913810492</v>
      </c>
      <c r="C48" s="1">
        <f t="shared" si="4"/>
        <v>25597092.05191539</v>
      </c>
      <c r="D48" s="1">
        <f t="shared" si="0"/>
        <v>735470.6741431475</v>
      </c>
      <c r="E48" s="1">
        <f t="shared" si="6"/>
        <v>850957.8047937242</v>
      </c>
      <c r="F48" s="1">
        <f t="shared" si="1"/>
        <v>1586428.4789368717</v>
      </c>
      <c r="G48" s="1">
        <f t="shared" si="7"/>
        <v>4588842.707668636</v>
      </c>
      <c r="H48" s="1">
        <f t="shared" si="2"/>
        <v>3302526.7186042164</v>
      </c>
      <c r="I48" s="1">
        <f t="shared" si="3"/>
        <v>7891369.426272852</v>
      </c>
      <c r="J48" s="1">
        <f t="shared" si="5"/>
        <v>81406609.64900133</v>
      </c>
      <c r="L48" s="1"/>
    </row>
    <row r="49" spans="1:12" ht="12.75">
      <c r="A49">
        <v>2044</v>
      </c>
      <c r="B49" s="1">
        <f t="shared" si="8"/>
        <v>2696725.8051915416</v>
      </c>
      <c r="C49" s="1">
        <f t="shared" si="4"/>
        <v>28293817.85710693</v>
      </c>
      <c r="D49" s="1">
        <f t="shared" si="0"/>
        <v>809017.7415574625</v>
      </c>
      <c r="E49" s="1">
        <f t="shared" si="6"/>
        <v>936053.5852730968</v>
      </c>
      <c r="F49" s="1">
        <f t="shared" si="1"/>
        <v>1745071.3268305594</v>
      </c>
      <c r="G49" s="1">
        <f t="shared" si="7"/>
        <v>5047726.9784355005</v>
      </c>
      <c r="H49" s="1">
        <f t="shared" si="2"/>
        <v>3632779.3904646384</v>
      </c>
      <c r="I49" s="1">
        <f t="shared" si="3"/>
        <v>8680506.368900139</v>
      </c>
      <c r="J49" s="1">
        <f t="shared" si="5"/>
        <v>90087116.01790147</v>
      </c>
      <c r="L49" s="1"/>
    </row>
    <row r="50" spans="1:12" ht="12.75">
      <c r="A50" s="6">
        <v>2045</v>
      </c>
      <c r="B50" s="7">
        <f t="shared" si="8"/>
        <v>2966398.3857106958</v>
      </c>
      <c r="C50" s="7">
        <f t="shared" si="4"/>
        <v>31260216.242817625</v>
      </c>
      <c r="D50" s="7">
        <f t="shared" si="0"/>
        <v>889919.5157132087</v>
      </c>
      <c r="E50" s="7">
        <f t="shared" si="6"/>
        <v>1029658.9438004065</v>
      </c>
      <c r="F50" s="7">
        <f t="shared" si="1"/>
        <v>1919578.4595136154</v>
      </c>
      <c r="G50" s="7">
        <f t="shared" si="7"/>
        <v>5552499.676279051</v>
      </c>
      <c r="H50" s="7">
        <f t="shared" si="2"/>
        <v>3996057.3295111023</v>
      </c>
      <c r="I50" s="7">
        <f t="shared" si="3"/>
        <v>9548557.005790154</v>
      </c>
      <c r="J50" s="11">
        <f t="shared" si="5"/>
        <v>99635673.02369162</v>
      </c>
      <c r="L50" s="1"/>
    </row>
    <row r="51" ht="12.75">
      <c r="L51" s="1"/>
    </row>
    <row r="52" ht="12.75">
      <c r="B52" s="2" t="s">
        <v>57</v>
      </c>
    </row>
    <row r="53" ht="12.75">
      <c r="B53" t="s">
        <v>58</v>
      </c>
    </row>
    <row r="54" ht="12.75">
      <c r="B54" t="s">
        <v>59</v>
      </c>
    </row>
    <row r="55" ht="12.75">
      <c r="B55" t="s">
        <v>56</v>
      </c>
    </row>
    <row r="56" ht="12.75">
      <c r="B56" s="1" t="s">
        <v>60</v>
      </c>
    </row>
    <row r="57" ht="12.75">
      <c r="B57" s="1" t="s">
        <v>41</v>
      </c>
    </row>
  </sheetData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Muslime in Deutschland</dc:title>
  <dc:subject/>
  <dc:creator>Admin</dc:creator>
  <cp:keywords>Islam Muslime Migration Glaube Flüchtling Asyl Mohammed Allah</cp:keywords>
  <dc:description/>
  <cp:lastModifiedBy>Mantel</cp:lastModifiedBy>
  <dcterms:created xsi:type="dcterms:W3CDTF">2015-05-23T13:06:02Z</dcterms:created>
  <dcterms:modified xsi:type="dcterms:W3CDTF">2015-10-05T09:48:02Z</dcterms:modified>
  <cp:category>Zuwanderung und Migration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